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0490" windowHeight="7755" tabRatio="859"/>
  </bookViews>
  <sheets>
    <sheet name="Vốn năm 2023" sheetId="6" r:id="rId1"/>
    <sheet name="vốn 2024" sheetId="8" r:id="rId2"/>
    <sheet name="Sheet2" sheetId="9" r:id="rId3"/>
  </sheets>
  <definedNames>
    <definedName name="_xlnm.Print_Area" localSheetId="0">'Vốn năm 2023'!$A$1:$P$41</definedName>
    <definedName name="_xlnm.Print_Titles" localSheetId="0">'Vốn năm 2023'!$4:$5</definedName>
  </definedNames>
  <calcPr calcId="144525" fullCalcOnLoad="1"/>
</workbook>
</file>

<file path=xl/calcChain.xml><?xml version="1.0" encoding="utf-8"?>
<calcChain xmlns="http://schemas.openxmlformats.org/spreadsheetml/2006/main">
  <c r="F8" i="8" l="1"/>
  <c r="F9" i="8"/>
  <c r="F10" i="8"/>
  <c r="F11" i="8"/>
  <c r="F12" i="8"/>
  <c r="F13" i="8"/>
  <c r="F14" i="8"/>
  <c r="F15" i="8"/>
  <c r="F16" i="8"/>
  <c r="F17" i="8"/>
  <c r="F18" i="8"/>
  <c r="F19" i="8"/>
  <c r="F20" i="8"/>
  <c r="F21" i="8"/>
  <c r="F22" i="8"/>
  <c r="F23" i="8"/>
  <c r="F24" i="8"/>
  <c r="F25" i="8"/>
  <c r="F26" i="8"/>
  <c r="F27" i="8"/>
  <c r="F28" i="8"/>
  <c r="F7" i="8"/>
  <c r="F6" i="8"/>
  <c r="F5" i="8" s="1"/>
  <c r="I11" i="8"/>
  <c r="F32" i="9"/>
  <c r="K32" i="9" s="1"/>
  <c r="K31" i="9"/>
  <c r="F31" i="9"/>
  <c r="O30" i="9"/>
  <c r="O26" i="9" s="1"/>
  <c r="N30" i="9"/>
  <c r="N26" i="9" s="1"/>
  <c r="M30" i="9"/>
  <c r="L30" i="9"/>
  <c r="J30" i="9"/>
  <c r="K30" i="9" s="1"/>
  <c r="I30" i="9"/>
  <c r="H30" i="9"/>
  <c r="F30" i="9"/>
  <c r="F29" i="9"/>
  <c r="K28" i="9"/>
  <c r="F28" i="9"/>
  <c r="F27" i="9"/>
  <c r="F26" i="9" s="1"/>
  <c r="K26" i="9" s="1"/>
  <c r="M26" i="9"/>
  <c r="L26" i="9"/>
  <c r="J26" i="9"/>
  <c r="I26" i="9"/>
  <c r="H26" i="9"/>
  <c r="G26" i="9"/>
  <c r="F25" i="9"/>
  <c r="F24" i="9"/>
  <c r="F23" i="9"/>
  <c r="H22" i="9"/>
  <c r="F22" i="9"/>
  <c r="F21" i="9"/>
  <c r="S20" i="9"/>
  <c r="F20" i="9"/>
  <c r="K20" i="9" s="1"/>
  <c r="R19" i="9"/>
  <c r="K19" i="9"/>
  <c r="F19" i="9"/>
  <c r="F18" i="9"/>
  <c r="F17" i="9"/>
  <c r="G16" i="9"/>
  <c r="F16" i="9"/>
  <c r="K16" i="9" s="1"/>
  <c r="K15" i="9"/>
  <c r="F15" i="9"/>
  <c r="F14" i="9" s="1"/>
  <c r="J14" i="9"/>
  <c r="K14" i="9" s="1"/>
  <c r="H14" i="9"/>
  <c r="H13" i="9" s="1"/>
  <c r="G14" i="9"/>
  <c r="G13" i="9" s="1"/>
  <c r="G8" i="9" s="1"/>
  <c r="J13" i="9"/>
  <c r="L12" i="9"/>
  <c r="K12" i="9"/>
  <c r="F12" i="9"/>
  <c r="K11" i="9"/>
  <c r="F11" i="9"/>
  <c r="F9" i="9" s="1"/>
  <c r="K10" i="9"/>
  <c r="F10" i="9"/>
  <c r="J9" i="9"/>
  <c r="J8" i="9" s="1"/>
  <c r="H9" i="9"/>
  <c r="H8" i="9" s="1"/>
  <c r="G9" i="9"/>
  <c r="E9" i="9"/>
  <c r="D9" i="9"/>
  <c r="C9" i="9"/>
  <c r="L8" i="9"/>
  <c r="E8" i="9"/>
  <c r="D8" i="9"/>
  <c r="C8" i="9"/>
  <c r="G6" i="8"/>
  <c r="G11" i="8"/>
  <c r="G22" i="8"/>
  <c r="G18" i="8"/>
  <c r="F8" i="9" l="1"/>
  <c r="K8" i="9"/>
  <c r="K13" i="9"/>
  <c r="F13" i="9"/>
  <c r="K27" i="9"/>
  <c r="K9" i="9"/>
  <c r="R16" i="8" l="1"/>
  <c r="N26" i="8"/>
  <c r="M26" i="8"/>
  <c r="M22" i="8" s="1"/>
  <c r="L26" i="8"/>
  <c r="L22" i="8" s="1"/>
  <c r="K26" i="8"/>
  <c r="K22" i="8" s="1"/>
  <c r="I26" i="8"/>
  <c r="H26" i="8"/>
  <c r="G26" i="8"/>
  <c r="N22" i="8"/>
  <c r="I22" i="8"/>
  <c r="H22" i="8"/>
  <c r="J16" i="8"/>
  <c r="K9" i="8"/>
  <c r="I6" i="8"/>
  <c r="E6" i="8"/>
  <c r="D6" i="8"/>
  <c r="C6" i="8"/>
  <c r="K5" i="8"/>
  <c r="E5" i="8"/>
  <c r="D5" i="8"/>
  <c r="C5" i="8"/>
  <c r="K10" i="6"/>
  <c r="K11" i="6"/>
  <c r="J26" i="8" l="1"/>
  <c r="G10" i="8"/>
  <c r="G5" i="8" s="1"/>
  <c r="I10" i="8"/>
  <c r="I5" i="8" s="1"/>
  <c r="Q15" i="8"/>
  <c r="J6" i="8"/>
  <c r="J22" i="8"/>
  <c r="J11" i="8" l="1"/>
  <c r="J5" i="8"/>
  <c r="J10" i="8"/>
  <c r="J23" i="6" l="1"/>
  <c r="K22" i="6"/>
  <c r="K24" i="6"/>
  <c r="K28" i="6"/>
  <c r="K32" i="6"/>
  <c r="F10" i="6"/>
  <c r="F11" i="6"/>
  <c r="H7" i="6"/>
  <c r="J20" i="6"/>
  <c r="J13" i="6"/>
  <c r="F16" i="6"/>
  <c r="K16" i="6" s="1"/>
  <c r="F19" i="6"/>
  <c r="K19" i="6" s="1"/>
  <c r="C6" i="6"/>
  <c r="D6" i="6"/>
  <c r="E6" i="6"/>
  <c r="L6" i="6"/>
  <c r="C7" i="6"/>
  <c r="D7" i="6"/>
  <c r="E7" i="6"/>
  <c r="G7" i="6"/>
  <c r="J7" i="6"/>
  <c r="F8" i="6"/>
  <c r="F7" i="6" s="1"/>
  <c r="K8" i="6"/>
  <c r="L8" i="6"/>
  <c r="F9" i="6"/>
  <c r="K9" i="6"/>
  <c r="L9" i="6"/>
  <c r="G13" i="6"/>
  <c r="G12" i="6" s="1"/>
  <c r="G6" i="6" s="1"/>
  <c r="F14" i="6"/>
  <c r="K14" i="6" s="1"/>
  <c r="H15" i="6"/>
  <c r="H13" i="6" s="1"/>
  <c r="H12" i="6" s="1"/>
  <c r="H6" i="6" s="1"/>
  <c r="F17" i="6"/>
  <c r="K17" i="6" s="1"/>
  <c r="F18" i="6"/>
  <c r="K18" i="6" s="1"/>
  <c r="G20" i="6"/>
  <c r="H20" i="6"/>
  <c r="I20" i="6"/>
  <c r="F21" i="6"/>
  <c r="F20" i="6" s="1"/>
  <c r="F22" i="6"/>
  <c r="H23" i="6"/>
  <c r="F23" i="6"/>
  <c r="K23" i="6" s="1"/>
  <c r="I23" i="6"/>
  <c r="L23" i="6"/>
  <c r="L20" i="6" s="1"/>
  <c r="M23" i="6"/>
  <c r="M20" i="6"/>
  <c r="N23" i="6"/>
  <c r="N20" i="6" s="1"/>
  <c r="O23" i="6"/>
  <c r="O20" i="6"/>
  <c r="F24" i="6"/>
  <c r="F25" i="6"/>
  <c r="K25" i="6" s="1"/>
  <c r="F26" i="6"/>
  <c r="K26" i="6" s="1"/>
  <c r="F27" i="6"/>
  <c r="K27" i="6" s="1"/>
  <c r="F28" i="6"/>
  <c r="F29" i="6"/>
  <c r="K29" i="6" s="1"/>
  <c r="F30" i="6"/>
  <c r="K30" i="6" s="1"/>
  <c r="F31" i="6"/>
  <c r="K31" i="6" s="1"/>
  <c r="F32" i="6"/>
  <c r="F33" i="6"/>
  <c r="K33" i="6" s="1"/>
  <c r="K7" i="6"/>
  <c r="K20" i="6" l="1"/>
  <c r="F15" i="6"/>
  <c r="K21" i="6"/>
  <c r="J12" i="6"/>
  <c r="J6" i="6"/>
  <c r="K15" i="6" l="1"/>
  <c r="F13" i="6"/>
  <c r="F12" i="6" l="1"/>
  <c r="K13" i="6"/>
  <c r="F6" i="6" l="1"/>
  <c r="K6" i="6" s="1"/>
  <c r="K12" i="6"/>
</calcChain>
</file>

<file path=xl/sharedStrings.xml><?xml version="1.0" encoding="utf-8"?>
<sst xmlns="http://schemas.openxmlformats.org/spreadsheetml/2006/main" count="208" uniqueCount="84">
  <si>
    <t>I</t>
  </si>
  <si>
    <t>II</t>
  </si>
  <si>
    <t>STT</t>
  </si>
  <si>
    <t>Danh mục dự án</t>
  </si>
  <si>
    <t>Tiến độ triển khai thực hiện</t>
  </si>
  <si>
    <t xml:space="preserve">Ghi chú </t>
  </si>
  <si>
    <t>TỔNG CỘNG</t>
  </si>
  <si>
    <t>UBND xã Mường Đun</t>
  </si>
  <si>
    <t>UBND xã Mường Báng</t>
  </si>
  <si>
    <t>UBND xã Sính Phình</t>
  </si>
  <si>
    <t>UBND xã Xá Nhè</t>
  </si>
  <si>
    <t>UBND xã Tủa Thàng</t>
  </si>
  <si>
    <t>UBND xã Tả Phìn</t>
  </si>
  <si>
    <t>UBND xã Tả Sìn Thàng</t>
  </si>
  <si>
    <t>UBND xã Trung Thu</t>
  </si>
  <si>
    <t>UBND xã Lao Xả Phình</t>
  </si>
  <si>
    <t>UBND xã Sín Chải</t>
  </si>
  <si>
    <t>Năm 2021</t>
  </si>
  <si>
    <t>Năm 2022</t>
  </si>
  <si>
    <t>Kế hoạch vốn kéo dài sang năm 2022</t>
  </si>
  <si>
    <t>Số liệu giải ngân tăng so với kỳ trước</t>
  </si>
  <si>
    <t>Chủ đầu tư</t>
  </si>
  <si>
    <t>Quyết toán</t>
  </si>
  <si>
    <t>Đã quyết toán</t>
  </si>
  <si>
    <t>Chưa quyết toán</t>
  </si>
  <si>
    <t>X</t>
  </si>
  <si>
    <t>Ban QLDA</t>
  </si>
  <si>
    <t>Năm 2023</t>
  </si>
  <si>
    <t xml:space="preserve">Nâng cấp đường liên thôn từ Kể Cải - Từ Ngài 2 - Từ Ngài 1 - Háng Trở </t>
  </si>
  <si>
    <t>Nâng cấp đường liên thôn Đông Phi - Háng Tơ Mang, xã Mường Báng</t>
  </si>
  <si>
    <t>Vốn đầu tư</t>
  </si>
  <si>
    <t>Vốn sự nghiệp</t>
  </si>
  <si>
    <t>Phòng Nông nghiệp và Phát triển nông thôn</t>
  </si>
  <si>
    <t>UBND xã Huổi só</t>
  </si>
  <si>
    <t>KH vốn</t>
  </si>
  <si>
    <t>Tổng cộng</t>
  </si>
  <si>
    <t>UBND các xã (Nâng cao chất lượng và hiệu quả công tác kiểm tra, giám sát, đánh giá kết quả thực hiện Chương trình)</t>
  </si>
  <si>
    <t>Phòng Văn hóa và Thông tin huyện (Thực hiện Chương trình phát triển du lịch nông thôn trong xây dựng nông thôn mới)</t>
  </si>
  <si>
    <t>Triển khai Chương trình mỗi xã một sản phẩm (OCOP) gắn với lợi thế vùng miền</t>
  </si>
  <si>
    <t>-</t>
  </si>
  <si>
    <t>ĐVT: Triệu đồng</t>
  </si>
  <si>
    <t>UBND HUYỆN TỦA CHÙA</t>
  </si>
  <si>
    <t>PHÒNG NÔNG NGHIỆP VÀ PTNT</t>
  </si>
  <si>
    <t>CỘNG HÒA XÃ HỘI CHỦ NGHĨA VIỆT NAM</t>
  </si>
  <si>
    <t>Độc lập - Tự do - Hạnh phúc</t>
  </si>
  <si>
    <t>Trong đó</t>
  </si>
  <si>
    <t>Nâng cao chất lượng và hiệu quả công tác kiểm tra, giám sát, đánh giá kết quả thực hiện Chương trình</t>
  </si>
  <si>
    <t>Vốn năm 2022 chuyển sang năm 2023</t>
  </si>
  <si>
    <t>BÁO CÁO TÌNH HÌNH THỰC HIỆN VÀ GIẢI NGÂN KẾ HOẠCH VỐN CHƯƠNG TRÌNH MTQG XÂY DỰNG NÔNG THÔN MỚI NĂM 2023</t>
  </si>
  <si>
    <t>Số:          /BC-PNN</t>
  </si>
  <si>
    <t>Giải ngân KHV năm 2023 đến 15/9</t>
  </si>
  <si>
    <t>Tỷ lệ giải ngân (%)</t>
  </si>
  <si>
    <t>Trung tâm Văn hóa - Truyền thanh - Truyền hình huyện (nội dung thành phần số 6)</t>
  </si>
  <si>
    <t>Nội dung số 2 (xây dựng và phát triển hiệu quả các vùng nguyên liệu tập trung, chuyển đổi cơ cấu sản xuất….</t>
  </si>
  <si>
    <t>Tập huấn nâng cao năng lực cho cán bộ cấp xã, thôn bản</t>
  </si>
  <si>
    <t>Phân bổ theo hệ số</t>
  </si>
  <si>
    <t>(Nâng cao chất lượng và hiệu quả công tác kiểm tra, giám sát, đánh giá kết quả thực hiện Chương trình)</t>
  </si>
  <si>
    <t>Cải tạo nâng cấp đường nội thôn Sông Ún, xã Mường Báng</t>
  </si>
  <si>
    <t>Cải tạo nâng cấp đường nội thôn Phai Tung, xã Mường Báng</t>
  </si>
  <si>
    <t>Đã thanh toán xong</t>
  </si>
  <si>
    <t>thực hiện 02 lớp tập huấn</t>
  </si>
  <si>
    <t>Đã bàn giao công trình đưa vào sử dụng</t>
  </si>
  <si>
    <t>Đang triển khai</t>
  </si>
  <si>
    <t xml:space="preserve">Đánh giá, xếp hạng mới 06 sản phẩm 3 sao; xếp hạng lại 03 sản phẩm đã hết thời hạn </t>
  </si>
  <si>
    <t>Đaã giải ngân</t>
  </si>
  <si>
    <t>Tủa Chùa, ngày  tháng       năm 2024</t>
  </si>
  <si>
    <t>BÁO CÁO TÌNH HÌNH KẾ HOẠCH VỐN CHƯƠNG TRÌNH MTQG XÂY DỰNG NÔNG THÔN MỚI NĂM 2024</t>
  </si>
  <si>
    <t>Vốn năm 2023 chuyển sang năm 2024</t>
  </si>
  <si>
    <t>Vốn giao năm 2024</t>
  </si>
  <si>
    <t>Hội Nông dân</t>
  </si>
  <si>
    <t>Hội phụ nữ</t>
  </si>
  <si>
    <t>Nội dung 04: Đẩy mạnh, đa dạng hình thức thông tin, truyền thông nhằm nâng cao nhận thức, chuyển đổi tư duy của cán bộ, người dân về xây dựng NTM; thực hiện có hiệu quả công tác truyền thông về xây dựng NTM</t>
  </si>
  <si>
    <t>Nội dung 05: Giữ gìn và khôi phục cảnh quan truyền thống của nông thôn Việt Nam;tập trung phát triển các mô hình thôn, xóm sáng, xanh, sạch, đẹp, an toàn; khu dân cư kiểu mẫu</t>
  </si>
  <si>
    <t xml:space="preserve">Hội Nông Dân: Nội dung 02: Triển khai hiệu quả phong trào “Nông dân thi đua sản xuất kinh doanh giỏi, đoàn kết giúp nhau làm giàu và giảm nghèo bền vững”; xây dựng các Chi hội nông dân nghề nghiệp, Tổ hội nông dân nghề nghiệp </t>
  </si>
  <si>
    <t>Hội Phụ nữ: Nội dung 03: Triển khai hiệu quả Đề án “Hỗ trợ phụ nữ khởi nghiệp giai đoạn 2017-2025”</t>
  </si>
  <si>
    <t>Đoàn Thanh niên:  Nội dung 04: Thúc đẩy chương trình khởi nghiệp, thanh niên làm kinh tế; triển khai hiệu quả Chương trình trí thức trẻ tình nguyện tham gia xây dựng NTM</t>
  </si>
  <si>
    <t>Các Hội, Đoàn thể</t>
  </si>
  <si>
    <t>Phòng Tài nguyên và Môi trường ( Nội dung 07: Triển khai hiệu quả Chương trình “Tăng cường bảo vệ môi trường, an toàn thực phẩm và cấp nước sạch nông thôn trong xây dựng NTM giai đoạn 2021 - 2025”)</t>
  </si>
  <si>
    <t>Nội dung thành phần số 06: 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t>
  </si>
  <si>
    <t xml:space="preserve">Nội dung thành phần số 11: 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t>
  </si>
  <si>
    <t>UBND các xã</t>
  </si>
  <si>
    <t>Cải tạo, nâng cấp đường nội thôn cụm 1 thôn Pú Ôn, xã Mường Báng</t>
  </si>
  <si>
    <t>Giải ngân KHV năm 2024</t>
  </si>
  <si>
    <t>Giải ngân KHV năm 2023 đến 30/1/2024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</si>
</sst>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7" formatCode="#,##0.00\ &quot;₫&quot;;[Red]\-#,##0.00\ &quot;₫&quot;"/>
    <numFmt numFmtId="168" formatCode="_-* #,##0\ &quot;₫&quot;_-;\-* #,##0\ &quot;₫&quot;_-;_-* &quot;-&quot;\ &quot;₫&quot;_-;_-@_-"/>
    <numFmt numFmtId="173" formatCode="_-* #,##0.00\ _₫_-;\-* #,##0.00\ _₫_-;_-* &quot;-&quot;??\ _₫_-;_-@_-"/>
    <numFmt numFmtId="175" formatCode="_-* #,##0.00\ _₫_-;\-* #,##0.00\ _₫_-;_-* &quot;-&quot;&quot;?&quot;&quot;?&quot;\ _₫_-;_-@_-"/>
    <numFmt numFmtId="177" formatCode="_-* #,##0\ _₫_-;\-* #,##0\ _₫_-;_-* &quot;-&quot;&quot;?&quot;&quot;?&quot;\ _₫_-;_-@_-"/>
    <numFmt numFmtId="178" formatCode="#,##0.0"/>
    <numFmt numFmtId="181" formatCode="#,##0.000"/>
    <numFmt numFmtId="185" formatCode="_-* #,##0.00\ _V_N_D_-;\-* #,##0.00\ _V_N_D_-;_-* &quot;-&quot;&quot;?&quot;&quot;?&quot;\ _V_N_D_-;_-@_-"/>
    <numFmt numFmtId="186" formatCode="_-* #,##0.00\ _V_N_D_-;\-* #,##0.00\ _V_N_D_-;_-* &quot;-&quot;??\ _V_N_D_-;_-@_-"/>
    <numFmt numFmtId="187" formatCode="#,##0.0000"/>
    <numFmt numFmtId="188" formatCode="#,##0.00000"/>
  </numFmts>
  <fonts count="20" x14ac:knownFonts="1">
    <font>
      <sz val="12"/>
      <name val="Times New Roman"/>
      <charset val="163"/>
    </font>
    <font>
      <sz val="12"/>
      <name val="Times New Roman"/>
      <family val="1"/>
    </font>
    <font>
      <sz val="14"/>
      <name val="Times New Roman"/>
      <family val="1"/>
    </font>
    <font>
      <sz val="11"/>
      <color indexed="8"/>
      <name val="Arial"/>
      <family val="2"/>
    </font>
    <font>
      <sz val="10"/>
      <name val="Helv"/>
      <family val="2"/>
    </font>
    <font>
      <sz val="11"/>
      <color indexed="8"/>
      <name val="Calibri"/>
      <family val="2"/>
    </font>
    <font>
      <sz val="10"/>
      <name val=".VnTime"/>
      <family val="2"/>
    </font>
    <font>
      <sz val="10"/>
      <name val="Arial"/>
      <family val="2"/>
    </font>
    <font>
      <sz val="12"/>
      <name val="Times New Roman"/>
      <family val="1"/>
    </font>
    <font>
      <sz val="12"/>
      <name val="Times New Roman"/>
      <family val="1"/>
    </font>
    <font>
      <sz val="12"/>
      <name val="Times New Roman"/>
      <family val="1"/>
    </font>
    <font>
      <sz val="12"/>
      <name val="Times New Roman"/>
      <family val="1"/>
    </font>
    <font>
      <sz val="8"/>
      <name val="Times New Roman"/>
      <family val="1"/>
      <charset val="163"/>
    </font>
    <font>
      <b/>
      <sz val="14"/>
      <name val="Times New Roman"/>
      <family val="1"/>
    </font>
    <font>
      <i/>
      <sz val="14"/>
      <name val="Times New Roman"/>
      <family val="1"/>
    </font>
    <font>
      <b/>
      <i/>
      <sz val="14"/>
      <name val="Times New Roman"/>
      <family val="1"/>
    </font>
    <font>
      <sz val="11"/>
      <color theme="1"/>
      <name val="Arial"/>
      <family val="2"/>
    </font>
    <font>
      <sz val="11"/>
      <color theme="1"/>
      <name val="Calibri"/>
      <family val="2"/>
      <charset val="163"/>
      <scheme val="minor"/>
    </font>
    <font>
      <sz val="1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8">
    <xf numFmtId="0" fontId="0" fillId="0" borderId="0"/>
    <xf numFmtId="0" fontId="1" fillId="0" borderId="0"/>
    <xf numFmtId="0" fontId="1" fillId="0" borderId="0"/>
    <xf numFmtId="0" fontId="2"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3" fontId="2" fillId="0" borderId="0" applyFont="0" applyFill="0" applyBorder="0" applyAlignment="0" applyProtection="0"/>
    <xf numFmtId="186" fontId="7" fillId="0" borderId="0" applyFont="0" applyFill="0" applyBorder="0" applyAlignment="0" applyProtection="0"/>
    <xf numFmtId="185" fontId="7" fillId="0" borderId="0" applyFont="0" applyFill="0" applyBorder="0" applyAlignment="0" applyProtection="0"/>
    <xf numFmtId="173" fontId="17" fillId="0" borderId="0" applyFont="0" applyFill="0" applyBorder="0" applyAlignment="0" applyProtection="0"/>
    <xf numFmtId="175" fontId="1" fillId="0" borderId="0" applyFont="0" applyFill="0" applyBorder="0" applyAlignment="0" applyProtection="0"/>
    <xf numFmtId="175" fontId="9" fillId="0" borderId="0" applyFont="0" applyFill="0" applyBorder="0" applyAlignment="0" applyProtection="0"/>
    <xf numFmtId="43" fontId="2" fillId="0" borderId="0" applyFont="0" applyFill="0" applyBorder="0" applyAlignment="0" applyProtection="0"/>
    <xf numFmtId="175" fontId="8" fillId="0" borderId="0" applyFont="0" applyFill="0" applyBorder="0" applyAlignment="0" applyProtection="0"/>
    <xf numFmtId="175" fontId="10"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0" fontId="4" fillId="0" borderId="0"/>
    <xf numFmtId="0" fontId="7" fillId="0" borderId="0"/>
    <xf numFmtId="0" fontId="3" fillId="0" borderId="0"/>
    <xf numFmtId="0" fontId="1" fillId="0" borderId="0"/>
    <xf numFmtId="0" fontId="11" fillId="0" borderId="0"/>
    <xf numFmtId="0" fontId="7" fillId="0" borderId="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17" fillId="0" borderId="0"/>
    <xf numFmtId="43" fontId="2" fillId="0" borderId="0" applyFont="0" applyFill="0" applyBorder="0" applyAlignment="0" applyProtection="0"/>
    <xf numFmtId="0" fontId="4" fillId="0" borderId="0"/>
    <xf numFmtId="0" fontId="7" fillId="0" borderId="0"/>
    <xf numFmtId="0" fontId="16"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19" fillId="0" borderId="0"/>
  </cellStyleXfs>
  <cellXfs count="101">
    <xf numFmtId="0" fontId="0" fillId="0" borderId="0" xfId="0"/>
    <xf numFmtId="0" fontId="2" fillId="0" borderId="1" xfId="21" applyFont="1" applyBorder="1" applyAlignment="1">
      <alignment vertical="center" wrapText="1"/>
    </xf>
    <xf numFmtId="3" fontId="2" fillId="0" borderId="1" xfId="21" applyNumberFormat="1" applyFont="1" applyBorder="1" applyAlignment="1">
      <alignment horizontal="right" vertical="center" wrapText="1"/>
    </xf>
    <xf numFmtId="0" fontId="2" fillId="0" borderId="1" xfId="0" applyFont="1" applyFill="1" applyBorder="1" applyAlignment="1">
      <alignment vertical="center"/>
    </xf>
    <xf numFmtId="0" fontId="2" fillId="0" borderId="0" xfId="0" applyFont="1" applyFill="1" applyAlignment="1">
      <alignment vertical="center"/>
    </xf>
    <xf numFmtId="178" fontId="2" fillId="0" borderId="1" xfId="21" applyNumberFormat="1" applyFont="1" applyBorder="1" applyAlignment="1">
      <alignment horizontal="right" vertical="center" wrapText="1"/>
    </xf>
    <xf numFmtId="181" fontId="2" fillId="0" borderId="1" xfId="21" applyNumberFormat="1" applyFont="1" applyBorder="1" applyAlignment="1">
      <alignment horizontal="right" vertical="center" wrapText="1"/>
    </xf>
    <xf numFmtId="0" fontId="13" fillId="0" borderId="0" xfId="0" applyFont="1" applyFill="1" applyAlignment="1">
      <alignment horizontal="center" vertical="center"/>
    </xf>
    <xf numFmtId="178" fontId="13" fillId="0" borderId="0" xfId="0" applyNumberFormat="1" applyFont="1" applyFill="1" applyAlignment="1">
      <alignment horizontal="right" vertical="center"/>
    </xf>
    <xf numFmtId="0" fontId="13" fillId="0" borderId="0" xfId="0" applyFont="1" applyFill="1" applyAlignment="1">
      <alignment vertical="center"/>
    </xf>
    <xf numFmtId="0" fontId="2" fillId="0" borderId="0" xfId="0" applyFont="1" applyFill="1" applyAlignment="1">
      <alignment horizontal="center" vertical="center"/>
    </xf>
    <xf numFmtId="178" fontId="2" fillId="0" borderId="0" xfId="0" applyNumberFormat="1" applyFont="1" applyFill="1" applyAlignment="1">
      <alignment horizontal="right" vertical="center"/>
    </xf>
    <xf numFmtId="178" fontId="2" fillId="0" borderId="0" xfId="0" applyNumberFormat="1" applyFont="1" applyFill="1" applyBorder="1" applyAlignment="1">
      <alignment horizontal="center" vertical="center"/>
    </xf>
    <xf numFmtId="178" fontId="2" fillId="2" borderId="0" xfId="0" applyNumberFormat="1" applyFont="1" applyFill="1" applyAlignment="1">
      <alignment horizontal="right" vertical="center"/>
    </xf>
    <xf numFmtId="0" fontId="2" fillId="0" borderId="0" xfId="0" applyFont="1" applyFill="1" applyAlignment="1">
      <alignment vertical="center" wrapText="1"/>
    </xf>
    <xf numFmtId="181" fontId="13" fillId="0" borderId="2" xfId="26" applyNumberFormat="1" applyFont="1" applyFill="1" applyBorder="1" applyAlignment="1">
      <alignment horizontal="center" vertical="center" wrapText="1"/>
    </xf>
    <xf numFmtId="178" fontId="13" fillId="0" borderId="2" xfId="26" applyNumberFormat="1" applyFont="1" applyFill="1" applyBorder="1" applyAlignment="1">
      <alignment vertical="center" wrapText="1"/>
    </xf>
    <xf numFmtId="4" fontId="13" fillId="0" borderId="0" xfId="26" applyNumberFormat="1" applyFont="1" applyFill="1" applyBorder="1" applyAlignment="1">
      <alignment horizontal="center" vertical="center" wrapText="1"/>
    </xf>
    <xf numFmtId="188" fontId="13" fillId="0" borderId="0" xfId="26" applyNumberFormat="1" applyFont="1" applyFill="1" applyBorder="1" applyAlignment="1">
      <alignment horizontal="center" vertical="center" wrapText="1"/>
    </xf>
    <xf numFmtId="187" fontId="13" fillId="2" borderId="2" xfId="26" applyNumberFormat="1" applyFont="1" applyFill="1" applyBorder="1" applyAlignment="1">
      <alignment vertical="center" wrapText="1"/>
    </xf>
    <xf numFmtId="4" fontId="13" fillId="0" borderId="2" xfId="26" applyNumberFormat="1" applyFont="1" applyFill="1" applyBorder="1" applyAlignment="1">
      <alignment vertical="center" wrapText="1"/>
    </xf>
    <xf numFmtId="178" fontId="13" fillId="0" borderId="3" xfId="20" applyNumberFormat="1" applyFont="1" applyFill="1" applyBorder="1" applyAlignment="1">
      <alignment vertical="center" wrapText="1"/>
    </xf>
    <xf numFmtId="178" fontId="13" fillId="0" borderId="4" xfId="20" applyNumberFormat="1" applyFont="1" applyFill="1" applyBorder="1" applyAlignment="1">
      <alignment vertical="center" wrapText="1"/>
    </xf>
    <xf numFmtId="178" fontId="13" fillId="0" borderId="1" xfId="20" applyNumberFormat="1" applyFont="1" applyFill="1" applyBorder="1" applyAlignment="1">
      <alignment horizontal="center" vertical="center" wrapText="1"/>
    </xf>
    <xf numFmtId="0" fontId="13" fillId="0" borderId="1" xfId="2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3" fontId="13" fillId="0" borderId="1" xfId="0" applyNumberFormat="1" applyFont="1" applyFill="1" applyBorder="1" applyAlignment="1">
      <alignment horizontal="right" vertical="center"/>
    </xf>
    <xf numFmtId="181" fontId="13" fillId="0" borderId="1" xfId="0" quotePrefix="1" applyNumberFormat="1" applyFont="1" applyFill="1" applyBorder="1" applyAlignment="1">
      <alignment horizontal="right" vertical="center"/>
    </xf>
    <xf numFmtId="178" fontId="13" fillId="0" borderId="1" xfId="0" applyNumberFormat="1" applyFont="1" applyFill="1" applyBorder="1" applyAlignment="1">
      <alignment horizontal="right" vertical="center"/>
    </xf>
    <xf numFmtId="0" fontId="13" fillId="0" borderId="1" xfId="0" applyFont="1" applyFill="1" applyBorder="1" applyAlignment="1">
      <alignment vertical="center" wrapText="1"/>
    </xf>
    <xf numFmtId="178" fontId="13" fillId="0" borderId="0" xfId="0" applyNumberFormat="1" applyFont="1" applyFill="1" applyAlignment="1">
      <alignment vertical="center"/>
    </xf>
    <xf numFmtId="0" fontId="13" fillId="2" borderId="1" xfId="22" applyFont="1" applyFill="1" applyBorder="1" applyAlignment="1">
      <alignment horizontal="justify" vertical="center" wrapText="1"/>
    </xf>
    <xf numFmtId="3" fontId="15" fillId="2" borderId="1" xfId="4" applyNumberFormat="1" applyFont="1" applyFill="1" applyBorder="1" applyAlignment="1">
      <alignment horizontal="right" vertical="center" wrapText="1"/>
    </xf>
    <xf numFmtId="10" fontId="13" fillId="2" borderId="1" xfId="4" applyNumberFormat="1" applyFont="1" applyFill="1" applyBorder="1" applyAlignment="1">
      <alignment horizontal="right" vertical="center" wrapText="1"/>
    </xf>
    <xf numFmtId="3" fontId="15" fillId="2" borderId="1" xfId="4" applyNumberFormat="1" applyFont="1" applyFill="1" applyBorder="1" applyAlignment="1">
      <alignment horizontal="center" vertical="center" wrapText="1"/>
    </xf>
    <xf numFmtId="177" fontId="15" fillId="2" borderId="0" xfId="0" applyNumberFormat="1" applyFont="1" applyFill="1" applyAlignment="1">
      <alignment vertical="center"/>
    </xf>
    <xf numFmtId="0" fontId="15" fillId="2" borderId="0" xfId="0" applyFont="1" applyFill="1" applyAlignment="1">
      <alignment vertical="center"/>
    </xf>
    <xf numFmtId="1" fontId="2" fillId="2" borderId="1" xfId="25" applyNumberFormat="1" applyFont="1" applyFill="1" applyBorder="1" applyAlignment="1">
      <alignment horizontal="center" vertical="center" wrapText="1"/>
    </xf>
    <xf numFmtId="0" fontId="2" fillId="2" borderId="1" xfId="22" applyFont="1" applyFill="1" applyBorder="1" applyAlignment="1">
      <alignment horizontal="justify" vertical="center" wrapText="1"/>
    </xf>
    <xf numFmtId="3" fontId="2" fillId="2" borderId="1" xfId="4" applyNumberFormat="1" applyFont="1" applyFill="1" applyBorder="1" applyAlignment="1">
      <alignment horizontal="right" vertical="center" wrapText="1"/>
    </xf>
    <xf numFmtId="3" fontId="2" fillId="2" borderId="1" xfId="15" applyNumberFormat="1" applyFont="1" applyFill="1" applyBorder="1" applyAlignment="1">
      <alignment horizontal="right" vertical="center" wrapText="1"/>
    </xf>
    <xf numFmtId="3" fontId="2" fillId="2" borderId="1" xfId="11" applyNumberFormat="1" applyFont="1" applyFill="1" applyBorder="1" applyAlignment="1">
      <alignment horizontal="center" vertical="center" wrapText="1"/>
    </xf>
    <xf numFmtId="10" fontId="2" fillId="2" borderId="1" xfId="4" applyNumberFormat="1" applyFont="1" applyFill="1" applyBorder="1" applyAlignment="1">
      <alignment horizontal="right" vertical="center" wrapText="1"/>
    </xf>
    <xf numFmtId="3" fontId="2" fillId="2" borderId="1" xfId="4" applyNumberFormat="1" applyFont="1" applyFill="1" applyBorder="1" applyAlignment="1">
      <alignment horizontal="center" vertical="center" wrapText="1"/>
    </xf>
    <xf numFmtId="0" fontId="2" fillId="2" borderId="0" xfId="0" applyFont="1" applyFill="1" applyAlignment="1">
      <alignment vertical="center"/>
    </xf>
    <xf numFmtId="0" fontId="2" fillId="2" borderId="1" xfId="0" applyFont="1" applyFill="1" applyBorder="1" applyAlignment="1">
      <alignment vertical="center"/>
    </xf>
    <xf numFmtId="0" fontId="2" fillId="0" borderId="1" xfId="0" quotePrefix="1"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Font="1" applyFill="1" applyBorder="1" applyAlignment="1">
      <alignment vertical="center"/>
    </xf>
    <xf numFmtId="1" fontId="13" fillId="2" borderId="1" xfId="25" applyNumberFormat="1" applyFont="1" applyFill="1" applyBorder="1" applyAlignment="1">
      <alignment horizontal="center" vertical="center" wrapText="1"/>
    </xf>
    <xf numFmtId="0" fontId="13" fillId="0" borderId="0" xfId="0" applyFont="1" applyFill="1" applyBorder="1" applyAlignment="1">
      <alignment vertical="center"/>
    </xf>
    <xf numFmtId="0" fontId="13" fillId="2" borderId="0" xfId="0" applyFont="1" applyFill="1" applyAlignment="1">
      <alignment vertical="center"/>
    </xf>
    <xf numFmtId="178" fontId="13" fillId="0" borderId="5" xfId="20" applyNumberFormat="1" applyFont="1" applyFill="1" applyBorder="1" applyAlignment="1">
      <alignment horizontal="center" vertical="center" wrapText="1"/>
    </xf>
    <xf numFmtId="178" fontId="13" fillId="0" borderId="3" xfId="20" applyNumberFormat="1" applyFont="1" applyFill="1" applyBorder="1" applyAlignment="1">
      <alignment horizontal="center" vertical="center" wrapText="1"/>
    </xf>
    <xf numFmtId="3" fontId="13" fillId="2" borderId="1" xfId="4" applyNumberFormat="1" applyFont="1" applyFill="1" applyBorder="1" applyAlignment="1">
      <alignment horizontal="right" vertical="center" wrapText="1"/>
    </xf>
    <xf numFmtId="0" fontId="15" fillId="0" borderId="1" xfId="0" applyFont="1" applyFill="1" applyBorder="1" applyAlignment="1">
      <alignment vertical="center"/>
    </xf>
    <xf numFmtId="0" fontId="15" fillId="0" borderId="0" xfId="0" applyFont="1" applyFill="1" applyAlignment="1">
      <alignment vertical="center"/>
    </xf>
    <xf numFmtId="0" fontId="15" fillId="0" borderId="1" xfId="0" applyFont="1" applyFill="1" applyBorder="1" applyAlignment="1">
      <alignment horizontal="center" vertical="center"/>
    </xf>
    <xf numFmtId="0" fontId="15" fillId="0" borderId="1" xfId="21" applyFont="1" applyBorder="1" applyAlignment="1">
      <alignment vertical="center" wrapText="1"/>
    </xf>
    <xf numFmtId="9" fontId="15" fillId="0" borderId="1" xfId="0" applyNumberFormat="1" applyFont="1" applyFill="1" applyBorder="1" applyAlignment="1">
      <alignment vertical="center"/>
    </xf>
    <xf numFmtId="0" fontId="13" fillId="0" borderId="1" xfId="21" applyFont="1" applyBorder="1" applyAlignment="1">
      <alignment vertical="center" wrapText="1"/>
    </xf>
    <xf numFmtId="3" fontId="13" fillId="0" borderId="1" xfId="21" applyNumberFormat="1" applyFont="1" applyBorder="1" applyAlignment="1">
      <alignment horizontal="right" vertical="center" wrapText="1"/>
    </xf>
    <xf numFmtId="0" fontId="2" fillId="0" borderId="0" xfId="0" quotePrefix="1" applyFont="1" applyFill="1" applyAlignment="1">
      <alignment horizontal="left" vertical="center"/>
    </xf>
    <xf numFmtId="3" fontId="15" fillId="2" borderId="0" xfId="0" applyNumberFormat="1" applyFont="1" applyFill="1" applyAlignment="1">
      <alignment vertical="center"/>
    </xf>
    <xf numFmtId="3" fontId="2" fillId="0" borderId="0" xfId="0" applyNumberFormat="1" applyFont="1" applyFill="1" applyAlignment="1">
      <alignment vertical="center"/>
    </xf>
    <xf numFmtId="4" fontId="2" fillId="0" borderId="0" xfId="0" applyNumberFormat="1" applyFont="1" applyFill="1" applyAlignment="1">
      <alignment vertical="center"/>
    </xf>
    <xf numFmtId="181" fontId="2" fillId="2" borderId="1" xfId="4" applyNumberFormat="1" applyFont="1" applyFill="1" applyBorder="1" applyAlignment="1">
      <alignment horizontal="right" vertical="center" wrapText="1"/>
    </xf>
    <xf numFmtId="4" fontId="13" fillId="2" borderId="1" xfId="4" applyNumberFormat="1" applyFont="1" applyFill="1" applyBorder="1" applyAlignment="1">
      <alignment horizontal="right" vertical="center" wrapText="1"/>
    </xf>
    <xf numFmtId="4" fontId="15" fillId="2" borderId="1" xfId="4" applyNumberFormat="1" applyFont="1" applyFill="1" applyBorder="1" applyAlignment="1">
      <alignment horizontal="right" vertical="center" wrapText="1"/>
    </xf>
    <xf numFmtId="187" fontId="13" fillId="2" borderId="1" xfId="4" applyNumberFormat="1" applyFont="1" applyFill="1" applyBorder="1" applyAlignment="1">
      <alignment horizontal="right" vertical="center" wrapText="1"/>
    </xf>
    <xf numFmtId="0" fontId="13" fillId="0" borderId="0" xfId="0" applyFont="1" applyFill="1" applyBorder="1" applyAlignment="1">
      <alignment horizontal="center" vertical="center"/>
    </xf>
    <xf numFmtId="178" fontId="13" fillId="0" borderId="4" xfId="20" applyNumberFormat="1" applyFont="1" applyFill="1" applyBorder="1" applyAlignment="1">
      <alignment horizontal="center" vertical="center" wrapText="1"/>
    </xf>
    <xf numFmtId="178" fontId="13" fillId="0" borderId="5" xfId="20" applyNumberFormat="1" applyFont="1" applyFill="1" applyBorder="1" applyAlignment="1">
      <alignment horizontal="center" vertical="center" wrapText="1"/>
    </xf>
    <xf numFmtId="1" fontId="13" fillId="0" borderId="1" xfId="26" applyNumberFormat="1" applyFont="1" applyFill="1" applyBorder="1" applyAlignment="1">
      <alignment horizontal="center" vertical="center" wrapText="1"/>
    </xf>
    <xf numFmtId="0" fontId="13" fillId="0" borderId="1" xfId="26" applyFont="1" applyFill="1" applyBorder="1" applyAlignment="1">
      <alignment horizontal="center" vertical="center" wrapText="1"/>
    </xf>
    <xf numFmtId="0" fontId="13" fillId="0" borderId="1" xfId="20" applyFont="1" applyFill="1" applyBorder="1" applyAlignment="1">
      <alignment horizontal="center" vertical="center" wrapText="1"/>
    </xf>
    <xf numFmtId="178" fontId="13" fillId="0" borderId="1" xfId="20" applyNumberFormat="1" applyFont="1" applyFill="1" applyBorder="1" applyAlignment="1">
      <alignment horizontal="center" vertical="center" wrapText="1"/>
    </xf>
    <xf numFmtId="178" fontId="13" fillId="2" borderId="1" xfId="20" applyNumberFormat="1" applyFont="1" applyFill="1" applyBorder="1" applyAlignment="1">
      <alignment horizontal="center" vertical="center" wrapText="1"/>
    </xf>
    <xf numFmtId="178" fontId="14" fillId="0" borderId="2" xfId="26" applyNumberFormat="1" applyFont="1" applyFill="1" applyBorder="1" applyAlignment="1">
      <alignment horizontal="right" vertical="center" wrapText="1"/>
    </xf>
    <xf numFmtId="0" fontId="13" fillId="0" borderId="0" xfId="26" applyFont="1" applyFill="1" applyBorder="1" applyAlignment="1">
      <alignment horizontal="center" vertical="center" wrapText="1"/>
    </xf>
    <xf numFmtId="0" fontId="13" fillId="0" borderId="0" xfId="0" applyFont="1" applyFill="1" applyAlignment="1">
      <alignment horizontal="center" vertical="center"/>
    </xf>
    <xf numFmtId="178" fontId="13" fillId="0" borderId="0" xfId="0" applyNumberFormat="1" applyFont="1" applyFill="1" applyBorder="1" applyAlignment="1">
      <alignment horizontal="center" vertical="center"/>
    </xf>
    <xf numFmtId="178" fontId="14" fillId="0" borderId="0" xfId="0" applyNumberFormat="1" applyFont="1" applyFill="1" applyBorder="1" applyAlignment="1">
      <alignment horizontal="center" vertical="center"/>
    </xf>
    <xf numFmtId="0" fontId="2" fillId="0" borderId="0" xfId="26" applyFont="1" applyFill="1" applyBorder="1" applyAlignment="1">
      <alignment horizontal="left" vertical="center" wrapText="1"/>
    </xf>
    <xf numFmtId="187" fontId="2" fillId="2" borderId="1" xfId="4" applyNumberFormat="1" applyFont="1" applyFill="1" applyBorder="1" applyAlignment="1">
      <alignment horizontal="right" vertical="center" wrapText="1"/>
    </xf>
    <xf numFmtId="181" fontId="2" fillId="0" borderId="0" xfId="0" applyNumberFormat="1" applyFont="1" applyFill="1" applyAlignment="1">
      <alignment vertical="center"/>
    </xf>
    <xf numFmtId="181" fontId="13" fillId="0" borderId="0" xfId="0" applyNumberFormat="1" applyFont="1" applyFill="1" applyAlignment="1">
      <alignment vertical="center"/>
    </xf>
    <xf numFmtId="0" fontId="1" fillId="2" borderId="1" xfId="21" applyFont="1" applyFill="1" applyBorder="1" applyAlignment="1">
      <alignment vertical="center" wrapText="1"/>
    </xf>
    <xf numFmtId="0" fontId="13" fillId="0" borderId="0" xfId="0" applyFont="1" applyAlignment="1">
      <alignment vertical="center" wrapText="1"/>
    </xf>
    <xf numFmtId="0" fontId="2" fillId="2" borderId="1" xfId="21" applyFont="1" applyFill="1" applyBorder="1" applyAlignment="1">
      <alignment vertical="center" wrapText="1"/>
    </xf>
    <xf numFmtId="0" fontId="13" fillId="0" borderId="6" xfId="0" applyFont="1" applyFill="1" applyBorder="1" applyAlignment="1">
      <alignment horizontal="center" vertical="center"/>
    </xf>
    <xf numFmtId="0" fontId="1" fillId="2" borderId="0" xfId="21" applyFont="1" applyFill="1" applyBorder="1" applyAlignment="1">
      <alignment vertical="center" wrapText="1"/>
    </xf>
    <xf numFmtId="4" fontId="13" fillId="0" borderId="1" xfId="0" applyNumberFormat="1" applyFont="1" applyFill="1" applyBorder="1" applyAlignment="1">
      <alignment horizontal="right" vertical="center"/>
    </xf>
    <xf numFmtId="0" fontId="2" fillId="2" borderId="1" xfId="33" applyFont="1" applyFill="1" applyBorder="1" applyAlignment="1">
      <alignment horizontal="justify" vertical="center" wrapText="1"/>
    </xf>
    <xf numFmtId="173" fontId="18" fillId="0" borderId="1" xfId="10" applyFont="1" applyFill="1" applyBorder="1" applyAlignment="1">
      <alignment horizontal="center" vertical="center" wrapText="1"/>
    </xf>
    <xf numFmtId="178" fontId="13" fillId="0" borderId="7" xfId="20" applyNumberFormat="1" applyFont="1" applyFill="1" applyBorder="1" applyAlignment="1">
      <alignment horizontal="center" vertical="center" wrapText="1"/>
    </xf>
    <xf numFmtId="178" fontId="13" fillId="0" borderId="6" xfId="20" applyNumberFormat="1" applyFont="1" applyFill="1" applyBorder="1" applyAlignment="1">
      <alignment horizontal="center" vertical="center" wrapText="1"/>
    </xf>
    <xf numFmtId="3" fontId="2" fillId="0" borderId="1" xfId="4" applyNumberFormat="1" applyFont="1" applyFill="1" applyBorder="1" applyAlignment="1">
      <alignment horizontal="right" vertical="center" wrapText="1"/>
    </xf>
    <xf numFmtId="4" fontId="13" fillId="0" borderId="1" xfId="4" applyNumberFormat="1" applyFont="1" applyFill="1" applyBorder="1" applyAlignment="1">
      <alignment horizontal="right" vertical="center" wrapText="1"/>
    </xf>
    <xf numFmtId="4" fontId="15" fillId="0" borderId="1" xfId="4" applyNumberFormat="1" applyFont="1" applyFill="1" applyBorder="1" applyAlignment="1">
      <alignment horizontal="right" vertical="center" wrapText="1"/>
    </xf>
  </cellXfs>
  <cellStyles count="38">
    <cellStyle name="_x000d__x000a_JournalTemplate=C:\COMFO\CTALK\JOURSTD.TPL_x000d__x000a_LbStateAddress=3 3 0 251 1 89 2 311_x000d__x000a_LbStateJou 2" xfId="1"/>
    <cellStyle name="Bình thường 2" xfId="2"/>
    <cellStyle name="Bình thường 2 2" xfId="37"/>
    <cellStyle name="Bình thường 2 3" xfId="32"/>
    <cellStyle name="Chuẩn 4" xfId="3"/>
    <cellStyle name="Comma 10" xfId="34"/>
    <cellStyle name="Comma 10 10" xfId="4"/>
    <cellStyle name="Comma 10 2" xfId="5"/>
    <cellStyle name="Comma 10 3" xfId="6"/>
    <cellStyle name="Comma 13" xfId="7"/>
    <cellStyle name="Comma 2" xfId="8"/>
    <cellStyle name="Comma 2 2" xfId="9"/>
    <cellStyle name="Comma 2 2 2" xfId="30"/>
    <cellStyle name="Comma 2 4" xfId="10"/>
    <cellStyle name="Comma 3" xfId="11"/>
    <cellStyle name="Comma 4" xfId="12"/>
    <cellStyle name="Comma 5" xfId="13"/>
    <cellStyle name="Comma 59" xfId="14"/>
    <cellStyle name="Comma 6" xfId="15"/>
    <cellStyle name="Comma 6 2" xfId="16"/>
    <cellStyle name="Comma 6 3" xfId="36"/>
    <cellStyle name="Comma 65" xfId="17"/>
    <cellStyle name="Comma 7" xfId="18"/>
    <cellStyle name="Dấu phẩy 2" xfId="19"/>
    <cellStyle name="Dấu phẩy 3" xfId="35"/>
    <cellStyle name="Kiểu 1" xfId="20"/>
    <cellStyle name="Normal" xfId="0" builtinId="0"/>
    <cellStyle name="Normal 11" xfId="21"/>
    <cellStyle name="Normal 19" xfId="22"/>
    <cellStyle name="Normal 19 2" xfId="33"/>
    <cellStyle name="Normal 2" xfId="23"/>
    <cellStyle name="Normal 3" xfId="24"/>
    <cellStyle name="Normal 4" xfId="29"/>
    <cellStyle name="Normal_Bieu mau (CV )" xfId="25"/>
    <cellStyle name="Normal_Sheet2" xfId="26"/>
    <cellStyle name="Style 1" xfId="27"/>
    <cellStyle name="Style 1 2" xfId="31"/>
    <cellStyle name="Style 1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717095</xdr:colOff>
      <xdr:row>2</xdr:row>
      <xdr:rowOff>4082</xdr:rowOff>
    </xdr:from>
    <xdr:to>
      <xdr:col>1</xdr:col>
      <xdr:colOff>2213881</xdr:colOff>
      <xdr:row>2</xdr:row>
      <xdr:rowOff>4082</xdr:rowOff>
    </xdr:to>
    <xdr:cxnSp macro="">
      <xdr:nvCxnSpPr>
        <xdr:cNvPr id="2" name="Straight Connector 1"/>
        <xdr:cNvCxnSpPr/>
      </xdr:nvCxnSpPr>
      <xdr:spPr>
        <a:xfrm>
          <a:off x="1374320" y="480332"/>
          <a:ext cx="14967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317046</xdr:colOff>
      <xdr:row>2</xdr:row>
      <xdr:rowOff>4082</xdr:rowOff>
    </xdr:from>
    <xdr:to>
      <xdr:col>10</xdr:col>
      <xdr:colOff>639550</xdr:colOff>
      <xdr:row>2</xdr:row>
      <xdr:rowOff>4082</xdr:rowOff>
    </xdr:to>
    <xdr:cxnSp macro="">
      <xdr:nvCxnSpPr>
        <xdr:cNvPr id="3" name="Straight Connector 2"/>
        <xdr:cNvCxnSpPr/>
      </xdr:nvCxnSpPr>
      <xdr:spPr>
        <a:xfrm>
          <a:off x="12080421" y="480332"/>
          <a:ext cx="20179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90"/>
  <sheetViews>
    <sheetView tabSelected="1" view="pageBreakPreview" topLeftCell="A4" zoomScale="70" zoomScaleNormal="40" zoomScaleSheetLayoutView="70" zoomScalePageLayoutView="85" workbookViewId="0">
      <selection activeCell="I16" sqref="I16"/>
    </sheetView>
  </sheetViews>
  <sheetFormatPr defaultRowHeight="18.75" x14ac:dyDescent="0.25"/>
  <cols>
    <col min="1" max="1" width="8.625" style="10" customWidth="1"/>
    <col min="2" max="2" width="54" style="4" customWidth="1"/>
    <col min="3" max="3" width="18.625" style="11" hidden="1" customWidth="1"/>
    <col min="4" max="5" width="16.875" style="11" hidden="1" customWidth="1"/>
    <col min="6" max="6" width="16.875" style="11" customWidth="1"/>
    <col min="7" max="7" width="21.375" style="11" customWidth="1"/>
    <col min="8" max="8" width="19.875" style="11" customWidth="1"/>
    <col min="9" max="9" width="30.75" style="12" customWidth="1"/>
    <col min="10" max="10" width="18.5" style="13" customWidth="1"/>
    <col min="11" max="11" width="17" style="11" customWidth="1"/>
    <col min="12" max="15" width="15.75" style="11" hidden="1" customWidth="1"/>
    <col min="16" max="16" width="28.25" style="14" customWidth="1"/>
    <col min="17" max="17" width="14.875" style="4" bestFit="1" customWidth="1"/>
    <col min="18" max="16384" width="9" style="4"/>
  </cols>
  <sheetData>
    <row r="1" spans="1:21" ht="43.5" customHeight="1" x14ac:dyDescent="0.25">
      <c r="A1" s="80" t="s">
        <v>48</v>
      </c>
      <c r="B1" s="80"/>
      <c r="C1" s="80"/>
      <c r="D1" s="80"/>
      <c r="E1" s="80"/>
      <c r="F1" s="80"/>
      <c r="G1" s="80"/>
      <c r="H1" s="80"/>
      <c r="I1" s="80"/>
      <c r="J1" s="80"/>
      <c r="K1" s="80"/>
      <c r="L1" s="80"/>
      <c r="M1" s="80"/>
      <c r="N1" s="80"/>
      <c r="O1" s="80"/>
      <c r="P1" s="80"/>
    </row>
    <row r="2" spans="1:21" ht="23.25" customHeight="1" x14ac:dyDescent="0.25">
      <c r="A2" s="84"/>
      <c r="B2" s="84"/>
      <c r="C2" s="84"/>
      <c r="D2" s="84"/>
      <c r="E2" s="84"/>
      <c r="F2" s="84"/>
      <c r="G2" s="84"/>
      <c r="H2" s="84"/>
      <c r="I2" s="84"/>
      <c r="J2" s="84"/>
      <c r="K2" s="84"/>
      <c r="L2" s="84"/>
      <c r="M2" s="84"/>
      <c r="N2" s="84"/>
      <c r="O2" s="84"/>
      <c r="P2" s="84"/>
    </row>
    <row r="3" spans="1:21" ht="25.5" customHeight="1" x14ac:dyDescent="0.25">
      <c r="A3" s="15"/>
      <c r="B3" s="16"/>
      <c r="C3" s="17"/>
      <c r="D3" s="17"/>
      <c r="E3" s="17"/>
      <c r="F3" s="17"/>
      <c r="G3" s="17"/>
      <c r="H3" s="17"/>
      <c r="I3" s="18"/>
      <c r="J3" s="19"/>
      <c r="K3" s="20"/>
      <c r="L3" s="79" t="s">
        <v>40</v>
      </c>
      <c r="M3" s="79"/>
      <c r="N3" s="79"/>
      <c r="O3" s="79"/>
      <c r="P3" s="79"/>
    </row>
    <row r="4" spans="1:21" ht="27.75" customHeight="1" x14ac:dyDescent="0.25">
      <c r="A4" s="74" t="s">
        <v>2</v>
      </c>
      <c r="B4" s="75" t="s">
        <v>3</v>
      </c>
      <c r="C4" s="21" t="s">
        <v>34</v>
      </c>
      <c r="D4" s="22"/>
      <c r="E4" s="22"/>
      <c r="F4" s="77" t="s">
        <v>35</v>
      </c>
      <c r="G4" s="72" t="s">
        <v>45</v>
      </c>
      <c r="H4" s="73"/>
      <c r="I4" s="77" t="s">
        <v>4</v>
      </c>
      <c r="J4" s="78" t="s">
        <v>83</v>
      </c>
      <c r="K4" s="77" t="s">
        <v>51</v>
      </c>
      <c r="L4" s="76" t="s">
        <v>20</v>
      </c>
      <c r="M4" s="76" t="s">
        <v>21</v>
      </c>
      <c r="N4" s="76" t="s">
        <v>22</v>
      </c>
      <c r="O4" s="76"/>
      <c r="P4" s="75" t="s">
        <v>5</v>
      </c>
    </row>
    <row r="5" spans="1:21" ht="66" customHeight="1" x14ac:dyDescent="0.25">
      <c r="A5" s="74"/>
      <c r="B5" s="75"/>
      <c r="C5" s="23" t="s">
        <v>17</v>
      </c>
      <c r="D5" s="23" t="s">
        <v>19</v>
      </c>
      <c r="E5" s="54" t="s">
        <v>18</v>
      </c>
      <c r="F5" s="77"/>
      <c r="G5" s="53" t="s">
        <v>47</v>
      </c>
      <c r="H5" s="23" t="s">
        <v>27</v>
      </c>
      <c r="I5" s="77"/>
      <c r="J5" s="78"/>
      <c r="K5" s="77"/>
      <c r="L5" s="76"/>
      <c r="M5" s="76"/>
      <c r="N5" s="24" t="s">
        <v>23</v>
      </c>
      <c r="O5" s="24" t="s">
        <v>24</v>
      </c>
      <c r="P5" s="75"/>
    </row>
    <row r="6" spans="1:21" s="9" customFormat="1" ht="39.75" customHeight="1" x14ac:dyDescent="0.25">
      <c r="A6" s="25"/>
      <c r="B6" s="26" t="s">
        <v>6</v>
      </c>
      <c r="C6" s="27" t="e">
        <f>#REF!+#REF!</f>
        <v>#REF!</v>
      </c>
      <c r="D6" s="27" t="e">
        <f>#REF!+#REF!</f>
        <v>#REF!</v>
      </c>
      <c r="E6" s="27" t="e">
        <f>#REF!+#REF!</f>
        <v>#REF!</v>
      </c>
      <c r="F6" s="27">
        <f>+F7+F12</f>
        <v>22142.996999999999</v>
      </c>
      <c r="G6" s="27">
        <f>+G7+G12</f>
        <v>1016.9970000000001</v>
      </c>
      <c r="H6" s="27">
        <f>+H7+H12</f>
        <v>21126</v>
      </c>
      <c r="I6" s="27"/>
      <c r="J6" s="93">
        <f>+J7+J12</f>
        <v>19696.171000000002</v>
      </c>
      <c r="K6" s="28">
        <f>+J6/F6%</f>
        <v>88.949887858450253</v>
      </c>
      <c r="L6" s="27" t="e">
        <f>+#REF!+#REF!+#REF!</f>
        <v>#REF!</v>
      </c>
      <c r="M6" s="29"/>
      <c r="N6" s="29"/>
      <c r="O6" s="29"/>
      <c r="P6" s="30"/>
      <c r="Q6" s="31"/>
    </row>
    <row r="7" spans="1:21" s="37" customFormat="1" ht="28.5" customHeight="1" x14ac:dyDescent="0.25">
      <c r="A7" s="50" t="s">
        <v>0</v>
      </c>
      <c r="B7" s="32" t="s">
        <v>30</v>
      </c>
      <c r="C7" s="33">
        <f t="shared" ref="C7:J7" si="0">SUM(C8:C9)</f>
        <v>0</v>
      </c>
      <c r="D7" s="33">
        <f t="shared" si="0"/>
        <v>0</v>
      </c>
      <c r="E7" s="33">
        <f t="shared" si="0"/>
        <v>0</v>
      </c>
      <c r="F7" s="55">
        <f>+F8+F9+F10+F11</f>
        <v>19000</v>
      </c>
      <c r="G7" s="55">
        <f>+G8+G9</f>
        <v>0</v>
      </c>
      <c r="H7" s="55">
        <f>+H8+H9+H10+H11</f>
        <v>19000</v>
      </c>
      <c r="I7" s="55"/>
      <c r="J7" s="68">
        <f t="shared" si="0"/>
        <v>17439.010000000002</v>
      </c>
      <c r="K7" s="34">
        <f>+J7/H7</f>
        <v>0.91784263157894752</v>
      </c>
      <c r="L7" s="33"/>
      <c r="M7" s="33"/>
      <c r="N7" s="33"/>
      <c r="O7" s="35"/>
      <c r="P7" s="33"/>
      <c r="Q7" s="36"/>
      <c r="U7" s="64"/>
    </row>
    <row r="8" spans="1:21" s="45" customFormat="1" ht="42" customHeight="1" x14ac:dyDescent="0.25">
      <c r="A8" s="38">
        <v>1</v>
      </c>
      <c r="B8" s="39" t="s">
        <v>28</v>
      </c>
      <c r="C8" s="40"/>
      <c r="D8" s="40"/>
      <c r="E8" s="40"/>
      <c r="F8" s="40">
        <f>+G8+H8</f>
        <v>13264</v>
      </c>
      <c r="G8" s="40"/>
      <c r="H8" s="41">
        <v>13264</v>
      </c>
      <c r="I8" s="42" t="s">
        <v>61</v>
      </c>
      <c r="J8" s="40">
        <v>13263.24</v>
      </c>
      <c r="K8" s="43">
        <f>+J8/H8</f>
        <v>0.99994270205066338</v>
      </c>
      <c r="L8" s="40" t="e">
        <f>+J8-#REF!</f>
        <v>#REF!</v>
      </c>
      <c r="M8" s="40" t="s">
        <v>26</v>
      </c>
      <c r="N8" s="40"/>
      <c r="O8" s="44" t="s">
        <v>25</v>
      </c>
      <c r="P8" s="40"/>
    </row>
    <row r="9" spans="1:21" s="45" customFormat="1" ht="47.25" customHeight="1" x14ac:dyDescent="0.25">
      <c r="A9" s="38">
        <v>2</v>
      </c>
      <c r="B9" s="39" t="s">
        <v>29</v>
      </c>
      <c r="C9" s="40"/>
      <c r="D9" s="40"/>
      <c r="E9" s="40"/>
      <c r="F9" s="40">
        <f t="shared" ref="F9:F33" si="1">+G9+H9</f>
        <v>4176</v>
      </c>
      <c r="G9" s="40"/>
      <c r="H9" s="41">
        <v>4176</v>
      </c>
      <c r="I9" s="42" t="s">
        <v>61</v>
      </c>
      <c r="J9" s="98">
        <v>4175.7700000000004</v>
      </c>
      <c r="K9" s="43">
        <f>+J9/H9</f>
        <v>0.99994492337164764</v>
      </c>
      <c r="L9" s="40" t="e">
        <f>+J9-#REF!</f>
        <v>#REF!</v>
      </c>
      <c r="M9" s="40" t="s">
        <v>26</v>
      </c>
      <c r="N9" s="40"/>
      <c r="O9" s="44" t="s">
        <v>25</v>
      </c>
      <c r="P9" s="40"/>
    </row>
    <row r="10" spans="1:21" s="45" customFormat="1" ht="47.25" customHeight="1" x14ac:dyDescent="0.25">
      <c r="A10" s="38">
        <v>3</v>
      </c>
      <c r="B10" s="39" t="s">
        <v>57</v>
      </c>
      <c r="C10" s="40"/>
      <c r="D10" s="40"/>
      <c r="E10" s="40"/>
      <c r="F10" s="40">
        <f t="shared" si="1"/>
        <v>1060</v>
      </c>
      <c r="G10" s="40"/>
      <c r="H10" s="41">
        <v>1060</v>
      </c>
      <c r="I10" s="42" t="s">
        <v>62</v>
      </c>
      <c r="J10" s="95">
        <v>134.81299999999999</v>
      </c>
      <c r="K10" s="43">
        <f t="shared" ref="K10:K11" si="2">+J10/H10</f>
        <v>0.1271820754716981</v>
      </c>
      <c r="L10" s="40"/>
      <c r="M10" s="40"/>
      <c r="N10" s="40"/>
      <c r="O10" s="44"/>
      <c r="P10" s="40"/>
    </row>
    <row r="11" spans="1:21" s="45" customFormat="1" ht="47.25" customHeight="1" x14ac:dyDescent="0.25">
      <c r="A11" s="38">
        <v>4</v>
      </c>
      <c r="B11" s="39" t="s">
        <v>58</v>
      </c>
      <c r="C11" s="40"/>
      <c r="D11" s="40"/>
      <c r="E11" s="40"/>
      <c r="F11" s="40">
        <f t="shared" si="1"/>
        <v>500</v>
      </c>
      <c r="G11" s="40"/>
      <c r="H11" s="41">
        <v>500</v>
      </c>
      <c r="I11" s="42" t="s">
        <v>62</v>
      </c>
      <c r="J11" s="95">
        <v>162.40899999999999</v>
      </c>
      <c r="K11" s="43">
        <f t="shared" si="2"/>
        <v>0.324818</v>
      </c>
      <c r="L11" s="40"/>
      <c r="M11" s="40"/>
      <c r="N11" s="40"/>
      <c r="O11" s="44"/>
      <c r="P11" s="40"/>
    </row>
    <row r="12" spans="1:21" s="9" customFormat="1" ht="32.25" customHeight="1" x14ac:dyDescent="0.25">
      <c r="A12" s="25" t="s">
        <v>1</v>
      </c>
      <c r="B12" s="26" t="s">
        <v>31</v>
      </c>
      <c r="C12" s="26"/>
      <c r="D12" s="26"/>
      <c r="E12" s="26"/>
      <c r="F12" s="55">
        <f>+F13+F18+F19+F20+F23</f>
        <v>3142.9970000000003</v>
      </c>
      <c r="G12" s="55">
        <f>+G13+G18+G19+G20+G23</f>
        <v>1016.9970000000001</v>
      </c>
      <c r="H12" s="55">
        <f>+H13+H18+H19+H20+H23</f>
        <v>2126</v>
      </c>
      <c r="I12" s="55"/>
      <c r="J12" s="99">
        <f>+J13+J18+J19+J20+J23</f>
        <v>2257.1610000000001</v>
      </c>
      <c r="K12" s="43">
        <f>+J12/F12</f>
        <v>0.71815563298342311</v>
      </c>
      <c r="L12" s="26"/>
      <c r="M12" s="26"/>
      <c r="N12" s="26"/>
      <c r="O12" s="26"/>
      <c r="P12" s="26"/>
    </row>
    <row r="13" spans="1:21" s="57" customFormat="1" ht="32.25" customHeight="1" x14ac:dyDescent="0.25">
      <c r="A13" s="58">
        <v>1</v>
      </c>
      <c r="B13" s="59" t="s">
        <v>32</v>
      </c>
      <c r="C13" s="56"/>
      <c r="D13" s="56"/>
      <c r="E13" s="56"/>
      <c r="F13" s="33">
        <f>+F14+F15+F16+F17</f>
        <v>1260.9970000000001</v>
      </c>
      <c r="G13" s="33">
        <f>+G14+G15+G16+G17</f>
        <v>236.99700000000001</v>
      </c>
      <c r="H13" s="33">
        <f>+H14+H15+H16+H17</f>
        <v>1024</v>
      </c>
      <c r="I13" s="33"/>
      <c r="J13" s="100">
        <f>+J14+J15+J16+J17</f>
        <v>722.30899999999997</v>
      </c>
      <c r="K13" s="60">
        <f>+J13/F13</f>
        <v>0.57280786552228113</v>
      </c>
      <c r="L13" s="56"/>
      <c r="M13" s="56"/>
      <c r="N13" s="56"/>
      <c r="O13" s="56"/>
      <c r="P13" s="48"/>
    </row>
    <row r="14" spans="1:21" ht="60" customHeight="1" x14ac:dyDescent="0.25">
      <c r="A14" s="47" t="s">
        <v>39</v>
      </c>
      <c r="B14" s="1" t="s">
        <v>53</v>
      </c>
      <c r="C14" s="3"/>
      <c r="D14" s="3"/>
      <c r="E14" s="3"/>
      <c r="F14" s="40">
        <f t="shared" si="1"/>
        <v>300</v>
      </c>
      <c r="G14" s="2"/>
      <c r="H14" s="2">
        <v>300</v>
      </c>
      <c r="I14" s="3"/>
      <c r="J14" s="46">
        <v>0</v>
      </c>
      <c r="K14" s="60">
        <f t="shared" ref="K14:K33" si="3">+J14/F14</f>
        <v>0</v>
      </c>
      <c r="L14" s="3"/>
      <c r="M14" s="3"/>
      <c r="N14" s="3"/>
      <c r="O14" s="3"/>
      <c r="P14" s="48"/>
      <c r="S14" s="66"/>
    </row>
    <row r="15" spans="1:21" ht="81.75" customHeight="1" x14ac:dyDescent="0.25">
      <c r="A15" s="47" t="s">
        <v>39</v>
      </c>
      <c r="B15" s="1" t="s">
        <v>38</v>
      </c>
      <c r="C15" s="3"/>
      <c r="D15" s="3"/>
      <c r="E15" s="3"/>
      <c r="F15" s="40">
        <f t="shared" si="1"/>
        <v>622.9</v>
      </c>
      <c r="G15" s="5">
        <v>166.9</v>
      </c>
      <c r="H15" s="2">
        <f>256+170+30</f>
        <v>456</v>
      </c>
      <c r="I15" s="48" t="s">
        <v>63</v>
      </c>
      <c r="J15" s="46">
        <v>400</v>
      </c>
      <c r="K15" s="60">
        <f t="shared" si="3"/>
        <v>0.64215764970300215</v>
      </c>
      <c r="L15" s="3"/>
      <c r="M15" s="3"/>
      <c r="N15" s="3"/>
      <c r="O15" s="3"/>
      <c r="P15" s="48"/>
    </row>
    <row r="16" spans="1:21" ht="54.75" customHeight="1" x14ac:dyDescent="0.25">
      <c r="A16" s="47" t="s">
        <v>39</v>
      </c>
      <c r="B16" s="1" t="s">
        <v>54</v>
      </c>
      <c r="C16" s="3"/>
      <c r="D16" s="3"/>
      <c r="E16" s="3"/>
      <c r="F16" s="40">
        <f t="shared" si="1"/>
        <v>198</v>
      </c>
      <c r="G16" s="5"/>
      <c r="H16" s="2">
        <v>198</v>
      </c>
      <c r="I16" s="48" t="s">
        <v>59</v>
      </c>
      <c r="J16" s="46">
        <v>197.84800000000001</v>
      </c>
      <c r="K16" s="60">
        <f t="shared" si="3"/>
        <v>0.99923232323232325</v>
      </c>
      <c r="L16" s="3"/>
      <c r="M16" s="3"/>
      <c r="N16" s="3"/>
      <c r="O16" s="3"/>
      <c r="P16" s="48"/>
      <c r="T16" s="65"/>
    </row>
    <row r="17" spans="1:16" ht="68.25" customHeight="1" x14ac:dyDescent="0.25">
      <c r="A17" s="47" t="s">
        <v>39</v>
      </c>
      <c r="B17" s="1" t="s">
        <v>46</v>
      </c>
      <c r="C17" s="3"/>
      <c r="D17" s="3"/>
      <c r="E17" s="3"/>
      <c r="F17" s="67">
        <f>+G17+H17</f>
        <v>140.09699999999998</v>
      </c>
      <c r="G17" s="6">
        <v>70.096999999999994</v>
      </c>
      <c r="H17" s="2">
        <v>70</v>
      </c>
      <c r="I17" s="48" t="s">
        <v>64</v>
      </c>
      <c r="J17" s="46">
        <v>124.461</v>
      </c>
      <c r="K17" s="60">
        <f t="shared" si="3"/>
        <v>0.88839161438146441</v>
      </c>
      <c r="L17" s="3"/>
      <c r="M17" s="3"/>
      <c r="N17" s="3"/>
      <c r="O17" s="3"/>
      <c r="P17" s="48"/>
    </row>
    <row r="18" spans="1:16" s="9" customFormat="1" ht="69.75" customHeight="1" x14ac:dyDescent="0.25">
      <c r="A18" s="25">
        <v>2</v>
      </c>
      <c r="B18" s="61" t="s">
        <v>37</v>
      </c>
      <c r="C18" s="26"/>
      <c r="D18" s="26"/>
      <c r="E18" s="26"/>
      <c r="F18" s="55">
        <f t="shared" si="1"/>
        <v>400</v>
      </c>
      <c r="G18" s="62">
        <v>0</v>
      </c>
      <c r="H18" s="62">
        <v>400</v>
      </c>
      <c r="I18" s="3" t="s">
        <v>60</v>
      </c>
      <c r="J18" s="46">
        <v>63.286999999999999</v>
      </c>
      <c r="K18" s="60">
        <f t="shared" si="3"/>
        <v>0.15821750000000001</v>
      </c>
      <c r="L18" s="26"/>
      <c r="M18" s="26"/>
      <c r="N18" s="26"/>
      <c r="O18" s="26"/>
      <c r="P18" s="26"/>
    </row>
    <row r="19" spans="1:16" s="9" customFormat="1" ht="69.75" customHeight="1" x14ac:dyDescent="0.25">
      <c r="A19" s="25">
        <v>3</v>
      </c>
      <c r="B19" s="61" t="s">
        <v>52</v>
      </c>
      <c r="C19" s="26"/>
      <c r="D19" s="26"/>
      <c r="E19" s="26"/>
      <c r="F19" s="55">
        <f>+H19</f>
        <v>632</v>
      </c>
      <c r="G19" s="62"/>
      <c r="H19" s="62">
        <v>632</v>
      </c>
      <c r="I19" s="26"/>
      <c r="J19" s="46">
        <v>621.56500000000005</v>
      </c>
      <c r="K19" s="60">
        <f t="shared" si="3"/>
        <v>0.98348892405063304</v>
      </c>
      <c r="L19" s="26"/>
      <c r="M19" s="26"/>
      <c r="N19" s="26"/>
      <c r="O19" s="26"/>
      <c r="P19" s="26"/>
    </row>
    <row r="20" spans="1:16" s="9" customFormat="1" ht="69.75" customHeight="1" x14ac:dyDescent="0.25">
      <c r="A20" s="25">
        <v>4</v>
      </c>
      <c r="B20" s="61" t="s">
        <v>8</v>
      </c>
      <c r="C20" s="26"/>
      <c r="D20" s="26"/>
      <c r="E20" s="26"/>
      <c r="F20" s="55">
        <f>+F21+F22</f>
        <v>790</v>
      </c>
      <c r="G20" s="55">
        <f>+G21+G22</f>
        <v>780</v>
      </c>
      <c r="H20" s="55">
        <f>+H21+H22</f>
        <v>10</v>
      </c>
      <c r="I20" s="55">
        <f>+I21+I22</f>
        <v>780</v>
      </c>
      <c r="J20" s="55">
        <f>+J21+J22</f>
        <v>790</v>
      </c>
      <c r="K20" s="60">
        <f t="shared" si="3"/>
        <v>1</v>
      </c>
      <c r="L20" s="62">
        <f>SUM(L21:L33)</f>
        <v>0</v>
      </c>
      <c r="M20" s="62">
        <f>SUM(M21:M33)</f>
        <v>0</v>
      </c>
      <c r="N20" s="62">
        <f>SUM(N21:N33)</f>
        <v>0</v>
      </c>
      <c r="O20" s="62">
        <f>SUM(O21:O33)</f>
        <v>0</v>
      </c>
      <c r="P20" s="26"/>
    </row>
    <row r="21" spans="1:16" ht="47.25" customHeight="1" x14ac:dyDescent="0.25">
      <c r="A21" s="47" t="s">
        <v>39</v>
      </c>
      <c r="B21" s="1" t="s">
        <v>56</v>
      </c>
      <c r="C21" s="3"/>
      <c r="D21" s="3"/>
      <c r="E21" s="3"/>
      <c r="F21" s="40">
        <f>+G21+H21</f>
        <v>10</v>
      </c>
      <c r="G21" s="3"/>
      <c r="H21" s="2">
        <v>10</v>
      </c>
      <c r="I21" s="3"/>
      <c r="J21" s="46">
        <v>10</v>
      </c>
      <c r="K21" s="60">
        <f t="shared" si="3"/>
        <v>1</v>
      </c>
      <c r="L21" s="3"/>
      <c r="M21" s="3"/>
      <c r="N21" s="3"/>
      <c r="O21" s="3"/>
      <c r="P21" s="3"/>
    </row>
    <row r="22" spans="1:16" ht="32.25" customHeight="1" x14ac:dyDescent="0.25">
      <c r="A22" s="47" t="s">
        <v>39</v>
      </c>
      <c r="B22" s="1" t="s">
        <v>55</v>
      </c>
      <c r="C22" s="3"/>
      <c r="D22" s="3"/>
      <c r="E22" s="3"/>
      <c r="F22" s="40">
        <f>+G22+H22</f>
        <v>780</v>
      </c>
      <c r="G22" s="3">
        <v>780</v>
      </c>
      <c r="H22" s="2"/>
      <c r="I22" s="3">
        <v>780</v>
      </c>
      <c r="J22" s="46">
        <v>780</v>
      </c>
      <c r="K22" s="60">
        <f t="shared" si="3"/>
        <v>1</v>
      </c>
      <c r="L22" s="3"/>
      <c r="M22" s="3"/>
      <c r="N22" s="3"/>
      <c r="O22" s="3"/>
      <c r="P22" s="3"/>
    </row>
    <row r="23" spans="1:16" s="9" customFormat="1" ht="69.75" customHeight="1" x14ac:dyDescent="0.25">
      <c r="A23" s="25">
        <v>5</v>
      </c>
      <c r="B23" s="61" t="s">
        <v>36</v>
      </c>
      <c r="C23" s="26"/>
      <c r="D23" s="26"/>
      <c r="E23" s="26"/>
      <c r="F23" s="55">
        <f>+G23+H23</f>
        <v>60</v>
      </c>
      <c r="G23" s="62"/>
      <c r="H23" s="62">
        <f>SUM(H24:H35)</f>
        <v>60</v>
      </c>
      <c r="I23" s="62">
        <f>SUM(I24:I35)</f>
        <v>0</v>
      </c>
      <c r="J23" s="46">
        <f>SUM(J24:J33)</f>
        <v>60</v>
      </c>
      <c r="K23" s="60">
        <f t="shared" si="3"/>
        <v>1</v>
      </c>
      <c r="L23" s="62">
        <f>SUM(L24:L35)</f>
        <v>0</v>
      </c>
      <c r="M23" s="62">
        <f>SUM(M24:M35)</f>
        <v>0</v>
      </c>
      <c r="N23" s="62">
        <f>SUM(N24:N35)</f>
        <v>0</v>
      </c>
      <c r="O23" s="62">
        <f>SUM(O24:O35)</f>
        <v>0</v>
      </c>
      <c r="P23" s="26"/>
    </row>
    <row r="24" spans="1:16" ht="32.25" customHeight="1" x14ac:dyDescent="0.25">
      <c r="A24" s="47" t="s">
        <v>39</v>
      </c>
      <c r="B24" s="1" t="s">
        <v>7</v>
      </c>
      <c r="C24" s="3"/>
      <c r="D24" s="3"/>
      <c r="E24" s="3"/>
      <c r="F24" s="40">
        <f t="shared" si="1"/>
        <v>10</v>
      </c>
      <c r="G24" s="3"/>
      <c r="H24" s="2">
        <v>10</v>
      </c>
      <c r="I24" s="3"/>
      <c r="J24" s="46">
        <v>10</v>
      </c>
      <c r="K24" s="60">
        <f t="shared" si="3"/>
        <v>1</v>
      </c>
      <c r="L24" s="3"/>
      <c r="M24" s="3"/>
      <c r="N24" s="3"/>
      <c r="O24" s="3"/>
      <c r="P24" s="3"/>
    </row>
    <row r="25" spans="1:16" ht="32.25" customHeight="1" x14ac:dyDescent="0.25">
      <c r="A25" s="47" t="s">
        <v>39</v>
      </c>
      <c r="B25" s="1" t="s">
        <v>11</v>
      </c>
      <c r="C25" s="3"/>
      <c r="D25" s="3"/>
      <c r="E25" s="3"/>
      <c r="F25" s="40">
        <f t="shared" si="1"/>
        <v>10</v>
      </c>
      <c r="G25" s="3"/>
      <c r="H25" s="2">
        <v>10</v>
      </c>
      <c r="I25" s="3"/>
      <c r="J25" s="46">
        <v>10</v>
      </c>
      <c r="K25" s="60">
        <f t="shared" si="3"/>
        <v>1</v>
      </c>
      <c r="L25" s="3"/>
      <c r="M25" s="3"/>
      <c r="N25" s="3"/>
      <c r="O25" s="3"/>
      <c r="P25" s="3"/>
    </row>
    <row r="26" spans="1:16" ht="32.25" customHeight="1" x14ac:dyDescent="0.25">
      <c r="A26" s="47" t="s">
        <v>39</v>
      </c>
      <c r="B26" s="1" t="s">
        <v>10</v>
      </c>
      <c r="C26" s="3"/>
      <c r="D26" s="3"/>
      <c r="E26" s="3"/>
      <c r="F26" s="40">
        <f t="shared" si="1"/>
        <v>5</v>
      </c>
      <c r="G26" s="3"/>
      <c r="H26" s="2">
        <v>5</v>
      </c>
      <c r="I26" s="3"/>
      <c r="J26" s="46">
        <v>5</v>
      </c>
      <c r="K26" s="60">
        <f t="shared" si="3"/>
        <v>1</v>
      </c>
      <c r="L26" s="3"/>
      <c r="M26" s="3"/>
      <c r="N26" s="3"/>
      <c r="O26" s="3"/>
      <c r="P26" s="3"/>
    </row>
    <row r="27" spans="1:16" ht="32.25" customHeight="1" x14ac:dyDescent="0.25">
      <c r="A27" s="47" t="s">
        <v>39</v>
      </c>
      <c r="B27" s="1" t="s">
        <v>33</v>
      </c>
      <c r="C27" s="3"/>
      <c r="D27" s="3"/>
      <c r="E27" s="3"/>
      <c r="F27" s="40">
        <f t="shared" si="1"/>
        <v>5</v>
      </c>
      <c r="G27" s="3"/>
      <c r="H27" s="2">
        <v>5</v>
      </c>
      <c r="I27" s="3"/>
      <c r="J27" s="46">
        <v>5</v>
      </c>
      <c r="K27" s="60">
        <f t="shared" si="3"/>
        <v>1</v>
      </c>
      <c r="L27" s="3"/>
      <c r="M27" s="3"/>
      <c r="N27" s="3"/>
      <c r="O27" s="3"/>
      <c r="P27" s="3"/>
    </row>
    <row r="28" spans="1:16" ht="32.25" customHeight="1" x14ac:dyDescent="0.25">
      <c r="A28" s="47" t="s">
        <v>39</v>
      </c>
      <c r="B28" s="1" t="s">
        <v>9</v>
      </c>
      <c r="C28" s="3"/>
      <c r="D28" s="3"/>
      <c r="E28" s="3"/>
      <c r="F28" s="40">
        <f t="shared" si="1"/>
        <v>5</v>
      </c>
      <c r="G28" s="3"/>
      <c r="H28" s="2">
        <v>5</v>
      </c>
      <c r="I28" s="3"/>
      <c r="J28" s="46">
        <v>5</v>
      </c>
      <c r="K28" s="60">
        <f t="shared" si="3"/>
        <v>1</v>
      </c>
      <c r="L28" s="3"/>
      <c r="M28" s="3"/>
      <c r="N28" s="3"/>
      <c r="O28" s="3"/>
      <c r="P28" s="3"/>
    </row>
    <row r="29" spans="1:16" ht="32.25" customHeight="1" x14ac:dyDescent="0.25">
      <c r="A29" s="47" t="s">
        <v>39</v>
      </c>
      <c r="B29" s="1" t="s">
        <v>12</v>
      </c>
      <c r="C29" s="3"/>
      <c r="D29" s="3"/>
      <c r="E29" s="3"/>
      <c r="F29" s="40">
        <f t="shared" si="1"/>
        <v>5</v>
      </c>
      <c r="G29" s="3"/>
      <c r="H29" s="2">
        <v>5</v>
      </c>
      <c r="I29" s="3"/>
      <c r="J29" s="46">
        <v>5</v>
      </c>
      <c r="K29" s="60">
        <f t="shared" si="3"/>
        <v>1</v>
      </c>
      <c r="L29" s="3"/>
      <c r="M29" s="3"/>
      <c r="N29" s="3"/>
      <c r="O29" s="3"/>
      <c r="P29" s="3"/>
    </row>
    <row r="30" spans="1:16" ht="32.25" customHeight="1" x14ac:dyDescent="0.25">
      <c r="A30" s="47" t="s">
        <v>39</v>
      </c>
      <c r="B30" s="1" t="s">
        <v>13</v>
      </c>
      <c r="C30" s="3"/>
      <c r="D30" s="3"/>
      <c r="E30" s="3"/>
      <c r="F30" s="40">
        <f t="shared" si="1"/>
        <v>5</v>
      </c>
      <c r="G30" s="3"/>
      <c r="H30" s="2">
        <v>5</v>
      </c>
      <c r="I30" s="3"/>
      <c r="J30" s="46">
        <v>5</v>
      </c>
      <c r="K30" s="60">
        <f t="shared" si="3"/>
        <v>1</v>
      </c>
      <c r="L30" s="3"/>
      <c r="M30" s="3"/>
      <c r="N30" s="3"/>
      <c r="O30" s="3"/>
      <c r="P30" s="3"/>
    </row>
    <row r="31" spans="1:16" ht="32.25" customHeight="1" x14ac:dyDescent="0.25">
      <c r="A31" s="47" t="s">
        <v>39</v>
      </c>
      <c r="B31" s="1" t="s">
        <v>14</v>
      </c>
      <c r="C31" s="3"/>
      <c r="D31" s="3"/>
      <c r="E31" s="3"/>
      <c r="F31" s="40">
        <f t="shared" si="1"/>
        <v>5</v>
      </c>
      <c r="G31" s="3"/>
      <c r="H31" s="2">
        <v>5</v>
      </c>
      <c r="I31" s="3"/>
      <c r="J31" s="46">
        <v>5</v>
      </c>
      <c r="K31" s="60">
        <f t="shared" si="3"/>
        <v>1</v>
      </c>
      <c r="L31" s="3"/>
      <c r="M31" s="3"/>
      <c r="N31" s="3"/>
      <c r="O31" s="3"/>
      <c r="P31" s="3"/>
    </row>
    <row r="32" spans="1:16" ht="32.25" customHeight="1" x14ac:dyDescent="0.25">
      <c r="A32" s="47" t="s">
        <v>39</v>
      </c>
      <c r="B32" s="1" t="s">
        <v>16</v>
      </c>
      <c r="C32" s="3"/>
      <c r="D32" s="3"/>
      <c r="E32" s="3"/>
      <c r="F32" s="40">
        <f t="shared" si="1"/>
        <v>5</v>
      </c>
      <c r="G32" s="3"/>
      <c r="H32" s="2">
        <v>5</v>
      </c>
      <c r="I32" s="3"/>
      <c r="J32" s="46">
        <v>5</v>
      </c>
      <c r="K32" s="60">
        <f t="shared" si="3"/>
        <v>1</v>
      </c>
      <c r="L32" s="3"/>
      <c r="M32" s="3"/>
      <c r="N32" s="3"/>
      <c r="O32" s="3"/>
      <c r="P32" s="3"/>
    </row>
    <row r="33" spans="1:16" ht="32.25" customHeight="1" x14ac:dyDescent="0.25">
      <c r="A33" s="47" t="s">
        <v>39</v>
      </c>
      <c r="B33" s="1" t="s">
        <v>15</v>
      </c>
      <c r="C33" s="3"/>
      <c r="D33" s="3"/>
      <c r="E33" s="3"/>
      <c r="F33" s="40">
        <f t="shared" si="1"/>
        <v>5</v>
      </c>
      <c r="G33" s="3"/>
      <c r="H33" s="2">
        <v>5</v>
      </c>
      <c r="I33" s="3"/>
      <c r="J33" s="46">
        <v>5</v>
      </c>
      <c r="K33" s="60">
        <f t="shared" si="3"/>
        <v>1</v>
      </c>
      <c r="L33" s="3"/>
      <c r="M33" s="3"/>
      <c r="N33" s="3"/>
      <c r="O33" s="3"/>
      <c r="P33" s="3"/>
    </row>
    <row r="34" spans="1:16" ht="18.75" customHeight="1" x14ac:dyDescent="0.25">
      <c r="C34" s="4"/>
      <c r="D34" s="4"/>
      <c r="E34" s="4"/>
      <c r="F34" s="4"/>
      <c r="G34" s="4"/>
      <c r="H34" s="4"/>
      <c r="I34" s="49"/>
      <c r="J34" s="45"/>
      <c r="K34" s="4"/>
      <c r="L34" s="4"/>
      <c r="M34" s="4"/>
      <c r="N34" s="4"/>
      <c r="O34" s="4"/>
      <c r="P34" s="4"/>
    </row>
    <row r="35" spans="1:16" ht="18.75" customHeight="1" x14ac:dyDescent="0.25">
      <c r="B35" s="7"/>
      <c r="C35" s="7"/>
      <c r="D35" s="7"/>
      <c r="E35" s="7"/>
      <c r="F35" s="7"/>
      <c r="G35" s="4"/>
      <c r="H35" s="4"/>
      <c r="I35" s="71"/>
      <c r="J35" s="71"/>
      <c r="K35" s="71"/>
      <c r="L35" s="71"/>
      <c r="M35" s="71"/>
      <c r="N35" s="71"/>
      <c r="O35" s="71"/>
      <c r="P35" s="71"/>
    </row>
    <row r="36" spans="1:16" ht="18.75" customHeight="1" x14ac:dyDescent="0.25">
      <c r="B36" s="63"/>
      <c r="C36" s="4"/>
      <c r="D36" s="4"/>
      <c r="E36" s="4"/>
      <c r="F36" s="4"/>
      <c r="G36" s="4"/>
      <c r="H36" s="4"/>
      <c r="I36" s="71"/>
      <c r="J36" s="71"/>
      <c r="K36" s="71"/>
      <c r="L36" s="71"/>
      <c r="M36" s="71"/>
      <c r="N36" s="71"/>
      <c r="O36" s="71"/>
      <c r="P36" s="71"/>
    </row>
    <row r="37" spans="1:16" ht="18.75" customHeight="1" x14ac:dyDescent="0.25">
      <c r="B37" s="63"/>
      <c r="C37" s="4"/>
      <c r="D37" s="4"/>
      <c r="E37" s="4"/>
      <c r="F37" s="4"/>
      <c r="G37" s="4"/>
      <c r="H37" s="4"/>
      <c r="I37" s="51"/>
      <c r="J37" s="52"/>
      <c r="K37" s="9"/>
      <c r="L37" s="9"/>
      <c r="M37" s="9"/>
      <c r="N37" s="9"/>
      <c r="O37" s="9"/>
      <c r="P37" s="9"/>
    </row>
    <row r="38" spans="1:16" ht="18.75" customHeight="1" x14ac:dyDescent="0.25">
      <c r="B38" s="63"/>
      <c r="C38" s="4"/>
      <c r="D38" s="4"/>
      <c r="E38" s="4"/>
      <c r="F38" s="4"/>
      <c r="G38" s="4"/>
      <c r="H38" s="4"/>
      <c r="I38" s="51"/>
      <c r="J38" s="52"/>
      <c r="K38" s="9"/>
      <c r="L38" s="9"/>
      <c r="M38" s="9"/>
      <c r="N38" s="9"/>
      <c r="O38" s="9"/>
      <c r="P38" s="9"/>
    </row>
    <row r="39" spans="1:16" ht="18.75" customHeight="1" x14ac:dyDescent="0.25">
      <c r="B39" s="7"/>
      <c r="C39" s="4"/>
      <c r="D39" s="4"/>
      <c r="E39" s="4"/>
      <c r="F39" s="4"/>
      <c r="G39" s="4"/>
      <c r="H39" s="4"/>
      <c r="I39" s="51"/>
      <c r="J39" s="52"/>
      <c r="K39" s="9"/>
      <c r="L39" s="9"/>
      <c r="M39" s="9"/>
      <c r="N39" s="9"/>
      <c r="O39" s="9"/>
      <c r="P39" s="9"/>
    </row>
    <row r="40" spans="1:16" ht="18.75" customHeight="1" x14ac:dyDescent="0.25">
      <c r="B40" s="7"/>
      <c r="C40" s="4"/>
      <c r="D40" s="4"/>
      <c r="E40" s="4"/>
      <c r="F40" s="4"/>
      <c r="G40" s="4"/>
      <c r="H40" s="4"/>
      <c r="I40" s="51"/>
      <c r="J40" s="52"/>
      <c r="K40" s="9"/>
      <c r="L40" s="9"/>
      <c r="M40" s="9"/>
      <c r="N40" s="9"/>
      <c r="O40" s="9"/>
      <c r="P40" s="9"/>
    </row>
    <row r="41" spans="1:16" ht="18.75" customHeight="1" x14ac:dyDescent="0.25">
      <c r="B41" s="7"/>
      <c r="C41" s="7"/>
      <c r="D41" s="7"/>
      <c r="E41" s="7"/>
      <c r="F41" s="7"/>
      <c r="G41" s="4"/>
      <c r="H41" s="4"/>
      <c r="I41" s="71"/>
      <c r="J41" s="71"/>
      <c r="K41" s="71"/>
      <c r="L41" s="71"/>
      <c r="M41" s="71"/>
      <c r="N41" s="71"/>
      <c r="O41" s="71"/>
      <c r="P41" s="71"/>
    </row>
    <row r="42" spans="1:16" ht="18.75" customHeight="1" x14ac:dyDescent="0.25">
      <c r="C42" s="4"/>
      <c r="D42" s="4"/>
      <c r="E42" s="4"/>
      <c r="F42" s="4"/>
      <c r="G42" s="4"/>
      <c r="H42" s="4"/>
      <c r="I42" s="49"/>
      <c r="J42" s="45"/>
      <c r="K42" s="4"/>
      <c r="L42" s="4"/>
      <c r="M42" s="4"/>
      <c r="N42" s="4"/>
      <c r="O42" s="4"/>
      <c r="P42" s="4"/>
    </row>
    <row r="43" spans="1:16" ht="18.75" customHeight="1" x14ac:dyDescent="0.25">
      <c r="C43" s="4"/>
      <c r="D43" s="4"/>
      <c r="E43" s="4"/>
      <c r="F43" s="4"/>
      <c r="G43" s="4"/>
      <c r="H43" s="4"/>
      <c r="I43" s="49"/>
      <c r="J43" s="45"/>
      <c r="K43" s="4"/>
      <c r="L43" s="4"/>
      <c r="M43" s="4"/>
      <c r="N43" s="4"/>
      <c r="O43" s="4"/>
      <c r="P43" s="4"/>
    </row>
    <row r="44" spans="1:16" ht="18.75" customHeight="1" x14ac:dyDescent="0.25">
      <c r="C44" s="4"/>
      <c r="D44" s="4"/>
      <c r="E44" s="4"/>
      <c r="F44" s="4"/>
      <c r="G44" s="4"/>
      <c r="H44" s="4"/>
      <c r="I44" s="49"/>
      <c r="J44" s="45"/>
      <c r="K44" s="4"/>
      <c r="L44" s="4"/>
      <c r="M44" s="4"/>
      <c r="N44" s="4"/>
      <c r="O44" s="4"/>
      <c r="P44" s="4"/>
    </row>
    <row r="45" spans="1:16" ht="18.75" customHeight="1" x14ac:dyDescent="0.25">
      <c r="C45" s="4"/>
      <c r="D45" s="4"/>
      <c r="E45" s="4"/>
      <c r="F45" s="4"/>
      <c r="G45" s="4"/>
      <c r="H45" s="4"/>
      <c r="I45" s="49"/>
      <c r="J45" s="45"/>
      <c r="K45" s="4"/>
      <c r="L45" s="4"/>
      <c r="M45" s="4"/>
      <c r="N45" s="4"/>
      <c r="O45" s="4"/>
      <c r="P45" s="4"/>
    </row>
    <row r="46" spans="1:16" ht="18.75" customHeight="1" x14ac:dyDescent="0.25">
      <c r="C46" s="4"/>
      <c r="D46" s="4"/>
      <c r="E46" s="4"/>
      <c r="F46" s="4"/>
      <c r="G46" s="4"/>
      <c r="H46" s="4"/>
      <c r="I46" s="49"/>
      <c r="J46" s="45"/>
      <c r="K46" s="4"/>
      <c r="L46" s="4"/>
      <c r="M46" s="4"/>
      <c r="N46" s="4"/>
      <c r="O46" s="4"/>
      <c r="P46" s="4"/>
    </row>
    <row r="47" spans="1:16" ht="18.75" customHeight="1" x14ac:dyDescent="0.25">
      <c r="C47" s="4"/>
      <c r="D47" s="4"/>
      <c r="E47" s="4"/>
      <c r="F47" s="4"/>
      <c r="G47" s="4"/>
      <c r="H47" s="4"/>
      <c r="I47" s="49"/>
      <c r="J47" s="45"/>
      <c r="K47" s="4"/>
      <c r="L47" s="4"/>
      <c r="M47" s="4"/>
      <c r="N47" s="4"/>
      <c r="O47" s="4"/>
      <c r="P47" s="4"/>
    </row>
    <row r="48" spans="1:16" ht="18.75" customHeight="1" x14ac:dyDescent="0.25">
      <c r="C48" s="4"/>
      <c r="D48" s="4"/>
      <c r="E48" s="4"/>
      <c r="F48" s="4"/>
      <c r="G48" s="4"/>
      <c r="H48" s="4"/>
      <c r="I48" s="49"/>
      <c r="J48" s="45"/>
      <c r="K48" s="4"/>
      <c r="L48" s="4"/>
      <c r="M48" s="4"/>
      <c r="N48" s="4"/>
      <c r="O48" s="4"/>
      <c r="P48" s="4"/>
    </row>
    <row r="49" spans="3:16" ht="18.75" customHeight="1" x14ac:dyDescent="0.25">
      <c r="C49" s="4"/>
      <c r="D49" s="4"/>
      <c r="E49" s="4"/>
      <c r="F49" s="4"/>
      <c r="G49" s="4"/>
      <c r="H49" s="4"/>
      <c r="I49" s="49"/>
      <c r="J49" s="45"/>
      <c r="K49" s="4"/>
      <c r="L49" s="4"/>
      <c r="M49" s="4"/>
      <c r="N49" s="4"/>
      <c r="O49" s="4"/>
      <c r="P49" s="4"/>
    </row>
    <row r="50" spans="3:16" ht="18.75" customHeight="1" x14ac:dyDescent="0.25">
      <c r="C50" s="4"/>
      <c r="D50" s="4"/>
      <c r="E50" s="4"/>
      <c r="F50" s="4"/>
      <c r="G50" s="4"/>
      <c r="H50" s="4"/>
      <c r="I50" s="49"/>
      <c r="J50" s="45"/>
      <c r="K50" s="4"/>
      <c r="L50" s="4"/>
      <c r="M50" s="4"/>
      <c r="N50" s="4"/>
      <c r="O50" s="4"/>
      <c r="P50" s="4"/>
    </row>
    <row r="51" spans="3:16" ht="18.75" customHeight="1" x14ac:dyDescent="0.25">
      <c r="C51" s="4"/>
      <c r="D51" s="4"/>
      <c r="E51" s="4"/>
      <c r="F51" s="4"/>
      <c r="G51" s="4"/>
      <c r="H51" s="4"/>
      <c r="I51" s="49"/>
      <c r="J51" s="45"/>
      <c r="K51" s="4"/>
      <c r="L51" s="4"/>
      <c r="M51" s="4"/>
      <c r="N51" s="4"/>
      <c r="O51" s="4"/>
      <c r="P51" s="4"/>
    </row>
    <row r="52" spans="3:16" ht="18.75" customHeight="1" x14ac:dyDescent="0.25">
      <c r="C52" s="4"/>
      <c r="D52" s="4"/>
      <c r="E52" s="4"/>
      <c r="F52" s="4"/>
      <c r="G52" s="4"/>
      <c r="H52" s="4"/>
      <c r="I52" s="49"/>
      <c r="J52" s="45"/>
      <c r="K52" s="4"/>
      <c r="L52" s="4"/>
      <c r="M52" s="4"/>
      <c r="N52" s="4"/>
      <c r="O52" s="4"/>
      <c r="P52" s="4"/>
    </row>
    <row r="53" spans="3:16" ht="18.75" customHeight="1" x14ac:dyDescent="0.25">
      <c r="C53" s="4"/>
      <c r="D53" s="4"/>
      <c r="E53" s="4"/>
      <c r="F53" s="4"/>
      <c r="G53" s="4"/>
      <c r="H53" s="4"/>
      <c r="I53" s="49"/>
      <c r="J53" s="45"/>
      <c r="K53" s="4"/>
      <c r="L53" s="4"/>
      <c r="M53" s="4"/>
      <c r="N53" s="4"/>
      <c r="O53" s="4"/>
      <c r="P53" s="4"/>
    </row>
    <row r="54" spans="3:16" ht="18.75" customHeight="1" x14ac:dyDescent="0.25">
      <c r="C54" s="4"/>
      <c r="D54" s="4"/>
      <c r="E54" s="4"/>
      <c r="F54" s="4"/>
      <c r="G54" s="4"/>
      <c r="H54" s="4"/>
      <c r="I54" s="49"/>
      <c r="J54" s="45"/>
      <c r="K54" s="4"/>
      <c r="L54" s="4"/>
      <c r="M54" s="4"/>
      <c r="N54" s="4"/>
      <c r="O54" s="4"/>
      <c r="P54" s="4"/>
    </row>
    <row r="55" spans="3:16" ht="18.75" customHeight="1" x14ac:dyDescent="0.25">
      <c r="C55" s="4"/>
      <c r="D55" s="4"/>
      <c r="E55" s="4"/>
      <c r="F55" s="4"/>
      <c r="G55" s="4"/>
      <c r="H55" s="4"/>
      <c r="I55" s="49"/>
      <c r="J55" s="45"/>
      <c r="K55" s="4"/>
      <c r="L55" s="4"/>
      <c r="M55" s="4"/>
      <c r="N55" s="4"/>
      <c r="O55" s="4"/>
      <c r="P55" s="4"/>
    </row>
    <row r="56" spans="3:16" ht="18.75" customHeight="1" x14ac:dyDescent="0.25">
      <c r="C56" s="4"/>
      <c r="D56" s="4"/>
      <c r="E56" s="4"/>
      <c r="F56" s="4"/>
      <c r="G56" s="4"/>
      <c r="H56" s="4"/>
      <c r="I56" s="49"/>
      <c r="J56" s="45"/>
      <c r="K56" s="4"/>
      <c r="L56" s="4"/>
      <c r="M56" s="4"/>
      <c r="N56" s="4"/>
      <c r="O56" s="4"/>
      <c r="P56" s="4"/>
    </row>
    <row r="57" spans="3:16" ht="18.75" customHeight="1" x14ac:dyDescent="0.25">
      <c r="C57" s="4"/>
      <c r="D57" s="4"/>
      <c r="E57" s="4"/>
      <c r="F57" s="4"/>
      <c r="G57" s="4"/>
      <c r="H57" s="4"/>
      <c r="I57" s="49"/>
      <c r="J57" s="45"/>
      <c r="K57" s="4"/>
      <c r="L57" s="4"/>
      <c r="M57" s="4"/>
      <c r="N57" s="4"/>
      <c r="O57" s="4"/>
      <c r="P57" s="4"/>
    </row>
    <row r="58" spans="3:16" ht="18.75" customHeight="1" x14ac:dyDescent="0.25">
      <c r="C58" s="4"/>
      <c r="D58" s="4"/>
      <c r="E58" s="4"/>
      <c r="F58" s="4"/>
      <c r="G58" s="4"/>
      <c r="H58" s="4"/>
      <c r="I58" s="49"/>
      <c r="J58" s="45"/>
      <c r="K58" s="4"/>
      <c r="L58" s="4"/>
      <c r="M58" s="4"/>
      <c r="N58" s="4"/>
      <c r="O58" s="4"/>
      <c r="P58" s="4"/>
    </row>
    <row r="59" spans="3:16" ht="18.75" customHeight="1" x14ac:dyDescent="0.25">
      <c r="C59" s="4"/>
      <c r="D59" s="4"/>
      <c r="E59" s="4"/>
      <c r="F59" s="4"/>
      <c r="G59" s="4"/>
      <c r="H59" s="4"/>
      <c r="I59" s="49"/>
      <c r="J59" s="45"/>
      <c r="K59" s="4"/>
      <c r="L59" s="4"/>
      <c r="M59" s="4"/>
      <c r="N59" s="4"/>
      <c r="O59" s="4"/>
      <c r="P59" s="4"/>
    </row>
    <row r="60" spans="3:16" ht="18.75" customHeight="1" x14ac:dyDescent="0.25">
      <c r="C60" s="4"/>
      <c r="D60" s="4"/>
      <c r="E60" s="4"/>
      <c r="F60" s="4"/>
      <c r="G60" s="4"/>
      <c r="H60" s="4"/>
      <c r="I60" s="49"/>
      <c r="J60" s="45"/>
      <c r="K60" s="4"/>
      <c r="L60" s="4"/>
      <c r="M60" s="4"/>
      <c r="N60" s="4"/>
      <c r="O60" s="4"/>
      <c r="P60" s="4"/>
    </row>
    <row r="61" spans="3:16" ht="18.75" customHeight="1" x14ac:dyDescent="0.25">
      <c r="C61" s="4"/>
      <c r="D61" s="4"/>
      <c r="E61" s="4"/>
      <c r="F61" s="4"/>
      <c r="G61" s="4"/>
      <c r="H61" s="4"/>
      <c r="I61" s="49"/>
      <c r="J61" s="45"/>
      <c r="K61" s="4"/>
      <c r="L61" s="4"/>
      <c r="M61" s="4"/>
      <c r="N61" s="4"/>
      <c r="O61" s="4"/>
      <c r="P61" s="4"/>
    </row>
    <row r="62" spans="3:16" ht="18.75" customHeight="1" x14ac:dyDescent="0.25">
      <c r="C62" s="4"/>
      <c r="D62" s="4"/>
      <c r="E62" s="4"/>
      <c r="F62" s="4"/>
      <c r="G62" s="4"/>
      <c r="H62" s="4"/>
      <c r="I62" s="49"/>
      <c r="J62" s="45"/>
      <c r="K62" s="4"/>
      <c r="L62" s="4"/>
      <c r="M62" s="4"/>
      <c r="N62" s="4"/>
      <c r="O62" s="4"/>
      <c r="P62" s="4"/>
    </row>
    <row r="63" spans="3:16" ht="18.75" customHeight="1" x14ac:dyDescent="0.25">
      <c r="C63" s="4"/>
      <c r="D63" s="4"/>
      <c r="E63" s="4"/>
      <c r="F63" s="4"/>
      <c r="G63" s="4"/>
      <c r="H63" s="4"/>
      <c r="I63" s="49"/>
      <c r="J63" s="45"/>
      <c r="K63" s="4"/>
      <c r="L63" s="4"/>
      <c r="M63" s="4"/>
      <c r="N63" s="4"/>
      <c r="O63" s="4"/>
      <c r="P63" s="4"/>
    </row>
    <row r="64" spans="3:16" ht="18.75" customHeight="1" x14ac:dyDescent="0.25">
      <c r="C64" s="4"/>
      <c r="D64" s="4"/>
      <c r="E64" s="4"/>
      <c r="F64" s="4"/>
      <c r="G64" s="4"/>
      <c r="H64" s="4"/>
      <c r="I64" s="49"/>
      <c r="J64" s="45"/>
      <c r="K64" s="4"/>
      <c r="L64" s="4"/>
      <c r="M64" s="4"/>
      <c r="N64" s="4"/>
      <c r="O64" s="4"/>
      <c r="P64" s="4"/>
    </row>
    <row r="65" spans="3:16" ht="18.75" customHeight="1" x14ac:dyDescent="0.25">
      <c r="C65" s="4"/>
      <c r="D65" s="4"/>
      <c r="E65" s="4"/>
      <c r="F65" s="4"/>
      <c r="G65" s="4"/>
      <c r="H65" s="4"/>
      <c r="I65" s="49"/>
      <c r="J65" s="45"/>
      <c r="K65" s="4"/>
      <c r="L65" s="4"/>
      <c r="M65" s="4"/>
      <c r="N65" s="4"/>
      <c r="O65" s="4"/>
      <c r="P65" s="4"/>
    </row>
    <row r="66" spans="3:16" ht="18.75" customHeight="1" x14ac:dyDescent="0.25">
      <c r="C66" s="4"/>
      <c r="D66" s="4"/>
      <c r="E66" s="4"/>
      <c r="F66" s="4"/>
      <c r="G66" s="4"/>
      <c r="H66" s="4"/>
      <c r="I66" s="49"/>
      <c r="J66" s="45"/>
      <c r="K66" s="4"/>
      <c r="L66" s="4"/>
      <c r="M66" s="4"/>
      <c r="N66" s="4"/>
      <c r="O66" s="4"/>
      <c r="P66" s="4"/>
    </row>
    <row r="67" spans="3:16" ht="18.75" customHeight="1" x14ac:dyDescent="0.25">
      <c r="C67" s="4"/>
      <c r="D67" s="4"/>
      <c r="E67" s="4"/>
      <c r="F67" s="4"/>
      <c r="G67" s="4"/>
      <c r="H67" s="4"/>
      <c r="I67" s="49"/>
      <c r="J67" s="45"/>
      <c r="K67" s="4"/>
      <c r="L67" s="4"/>
      <c r="M67" s="4"/>
      <c r="N67" s="4"/>
      <c r="O67" s="4"/>
      <c r="P67" s="4"/>
    </row>
    <row r="68" spans="3:16" ht="18.75" customHeight="1" x14ac:dyDescent="0.25">
      <c r="C68" s="4"/>
      <c r="D68" s="4"/>
      <c r="E68" s="4"/>
      <c r="F68" s="4"/>
      <c r="G68" s="4"/>
      <c r="H68" s="4"/>
      <c r="I68" s="49"/>
      <c r="J68" s="45"/>
      <c r="K68" s="4"/>
      <c r="L68" s="4"/>
      <c r="M68" s="4"/>
      <c r="N68" s="4"/>
      <c r="O68" s="4"/>
      <c r="P68" s="4"/>
    </row>
    <row r="69" spans="3:16" ht="18.75" customHeight="1" x14ac:dyDescent="0.25">
      <c r="C69" s="4"/>
      <c r="D69" s="4"/>
      <c r="E69" s="4"/>
      <c r="F69" s="4"/>
      <c r="G69" s="4"/>
      <c r="H69" s="4"/>
      <c r="I69" s="49"/>
      <c r="J69" s="45"/>
      <c r="K69" s="4"/>
      <c r="L69" s="4"/>
      <c r="M69" s="4"/>
      <c r="N69" s="4"/>
      <c r="O69" s="4"/>
      <c r="P69" s="4"/>
    </row>
    <row r="70" spans="3:16" ht="18.75" customHeight="1" x14ac:dyDescent="0.25">
      <c r="C70" s="4"/>
      <c r="D70" s="4"/>
      <c r="E70" s="4"/>
      <c r="F70" s="4"/>
      <c r="G70" s="4"/>
      <c r="H70" s="4"/>
      <c r="I70" s="49"/>
      <c r="J70" s="45"/>
      <c r="K70" s="4"/>
      <c r="L70" s="4"/>
      <c r="M70" s="4"/>
      <c r="N70" s="4"/>
      <c r="O70" s="4"/>
      <c r="P70" s="4"/>
    </row>
    <row r="71" spans="3:16" ht="18.75" customHeight="1" x14ac:dyDescent="0.25">
      <c r="C71" s="4"/>
      <c r="D71" s="4"/>
      <c r="E71" s="4"/>
      <c r="F71" s="4"/>
      <c r="G71" s="4"/>
      <c r="H71" s="4"/>
      <c r="I71" s="49"/>
      <c r="J71" s="45"/>
      <c r="K71" s="4"/>
      <c r="L71" s="4"/>
      <c r="M71" s="4"/>
      <c r="N71" s="4"/>
      <c r="O71" s="4"/>
      <c r="P71" s="4"/>
    </row>
    <row r="72" spans="3:16" ht="18.75" customHeight="1" x14ac:dyDescent="0.25">
      <c r="C72" s="4"/>
      <c r="D72" s="4"/>
      <c r="E72" s="4"/>
      <c r="F72" s="4"/>
      <c r="G72" s="4"/>
      <c r="H72" s="4"/>
      <c r="I72" s="49"/>
      <c r="J72" s="45"/>
      <c r="K72" s="4"/>
      <c r="L72" s="4"/>
      <c r="M72" s="4"/>
      <c r="N72" s="4"/>
      <c r="O72" s="4"/>
      <c r="P72" s="4"/>
    </row>
    <row r="73" spans="3:16" ht="18.75" customHeight="1" x14ac:dyDescent="0.25">
      <c r="C73" s="4"/>
      <c r="D73" s="4"/>
      <c r="E73" s="4"/>
      <c r="F73" s="4"/>
      <c r="G73" s="4"/>
      <c r="H73" s="4"/>
      <c r="I73" s="49"/>
      <c r="J73" s="45"/>
      <c r="K73" s="4"/>
      <c r="L73" s="4"/>
      <c r="M73" s="4"/>
      <c r="N73" s="4"/>
      <c r="O73" s="4"/>
      <c r="P73" s="4"/>
    </row>
    <row r="74" spans="3:16" ht="18.75" customHeight="1" x14ac:dyDescent="0.25">
      <c r="C74" s="4"/>
      <c r="D74" s="4"/>
      <c r="E74" s="4"/>
      <c r="F74" s="4"/>
      <c r="G74" s="4"/>
      <c r="H74" s="4"/>
      <c r="I74" s="49"/>
      <c r="J74" s="45"/>
      <c r="K74" s="4"/>
      <c r="L74" s="4"/>
      <c r="M74" s="4"/>
      <c r="N74" s="4"/>
      <c r="O74" s="4"/>
      <c r="P74" s="4"/>
    </row>
    <row r="75" spans="3:16" ht="18.75" customHeight="1" x14ac:dyDescent="0.25">
      <c r="C75" s="4"/>
      <c r="D75" s="4"/>
      <c r="E75" s="4"/>
      <c r="F75" s="4"/>
      <c r="G75" s="4"/>
      <c r="H75" s="4"/>
      <c r="I75" s="49"/>
      <c r="J75" s="45"/>
      <c r="K75" s="4"/>
      <c r="L75" s="4"/>
      <c r="M75" s="4"/>
      <c r="N75" s="4"/>
      <c r="O75" s="4"/>
      <c r="P75" s="4"/>
    </row>
    <row r="76" spans="3:16" ht="18.75" customHeight="1" x14ac:dyDescent="0.25">
      <c r="C76" s="4"/>
      <c r="D76" s="4"/>
      <c r="E76" s="4"/>
      <c r="F76" s="4"/>
      <c r="G76" s="4"/>
      <c r="H76" s="4"/>
      <c r="I76" s="49"/>
      <c r="J76" s="45"/>
      <c r="K76" s="4"/>
      <c r="L76" s="4"/>
      <c r="M76" s="4"/>
      <c r="N76" s="4"/>
      <c r="O76" s="4"/>
      <c r="P76" s="4"/>
    </row>
    <row r="77" spans="3:16" ht="18.75" customHeight="1" x14ac:dyDescent="0.25">
      <c r="C77" s="4"/>
      <c r="D77" s="4"/>
      <c r="E77" s="4"/>
      <c r="F77" s="4"/>
      <c r="G77" s="4"/>
      <c r="H77" s="4"/>
      <c r="I77" s="49"/>
      <c r="J77" s="45"/>
      <c r="K77" s="4"/>
      <c r="L77" s="4"/>
      <c r="M77" s="4"/>
      <c r="N77" s="4"/>
      <c r="O77" s="4"/>
      <c r="P77" s="4"/>
    </row>
    <row r="78" spans="3:16" ht="18.75" customHeight="1" x14ac:dyDescent="0.25">
      <c r="C78" s="4"/>
      <c r="D78" s="4"/>
      <c r="E78" s="4"/>
      <c r="F78" s="4"/>
      <c r="G78" s="4"/>
      <c r="H78" s="4"/>
      <c r="I78" s="49"/>
      <c r="J78" s="45"/>
      <c r="K78" s="4"/>
      <c r="L78" s="4"/>
      <c r="M78" s="4"/>
      <c r="N78" s="4"/>
      <c r="O78" s="4"/>
      <c r="P78" s="4"/>
    </row>
    <row r="79" spans="3:16" ht="18.75" customHeight="1" x14ac:dyDescent="0.25">
      <c r="C79" s="4"/>
      <c r="D79" s="4"/>
      <c r="E79" s="4"/>
      <c r="F79" s="4"/>
      <c r="G79" s="4"/>
      <c r="H79" s="4"/>
      <c r="I79" s="49"/>
      <c r="J79" s="45"/>
      <c r="K79" s="4"/>
      <c r="L79" s="4"/>
      <c r="M79" s="4"/>
      <c r="N79" s="4"/>
      <c r="O79" s="4"/>
      <c r="P79" s="4"/>
    </row>
    <row r="80" spans="3:16" ht="18.75" customHeight="1" x14ac:dyDescent="0.25">
      <c r="C80" s="4"/>
      <c r="D80" s="4"/>
      <c r="E80" s="4"/>
      <c r="F80" s="4"/>
      <c r="G80" s="4"/>
      <c r="H80" s="4"/>
      <c r="I80" s="49"/>
      <c r="J80" s="45"/>
      <c r="K80" s="4"/>
      <c r="L80" s="4"/>
      <c r="M80" s="4"/>
      <c r="N80" s="4"/>
      <c r="O80" s="4"/>
      <c r="P80" s="4"/>
    </row>
    <row r="81" spans="3:16" ht="18.75" customHeight="1" x14ac:dyDescent="0.25">
      <c r="C81" s="4"/>
      <c r="D81" s="4"/>
      <c r="E81" s="4"/>
      <c r="F81" s="4"/>
      <c r="G81" s="4"/>
      <c r="H81" s="4"/>
      <c r="I81" s="49"/>
      <c r="J81" s="45"/>
      <c r="K81" s="4"/>
      <c r="L81" s="4"/>
      <c r="M81" s="4"/>
      <c r="N81" s="4"/>
      <c r="O81" s="4"/>
      <c r="P81" s="4"/>
    </row>
    <row r="82" spans="3:16" ht="18.75" customHeight="1" x14ac:dyDescent="0.25">
      <c r="C82" s="4"/>
      <c r="D82" s="4"/>
      <c r="E82" s="4"/>
      <c r="F82" s="4"/>
      <c r="G82" s="4"/>
      <c r="H82" s="4"/>
      <c r="I82" s="49"/>
      <c r="J82" s="45"/>
      <c r="K82" s="4"/>
      <c r="L82" s="4"/>
      <c r="M82" s="4"/>
      <c r="N82" s="4"/>
      <c r="O82" s="4"/>
      <c r="P82" s="4"/>
    </row>
    <row r="83" spans="3:16" ht="18.75" customHeight="1" x14ac:dyDescent="0.25">
      <c r="C83" s="4"/>
      <c r="D83" s="4"/>
      <c r="E83" s="4"/>
      <c r="F83" s="4"/>
      <c r="G83" s="4"/>
      <c r="H83" s="4"/>
      <c r="I83" s="49"/>
      <c r="J83" s="45"/>
      <c r="K83" s="4"/>
      <c r="L83" s="4"/>
      <c r="M83" s="4"/>
      <c r="N83" s="4"/>
      <c r="O83" s="4"/>
      <c r="P83" s="4"/>
    </row>
    <row r="84" spans="3:16" ht="18.75" customHeight="1" x14ac:dyDescent="0.25">
      <c r="C84" s="4"/>
      <c r="D84" s="4"/>
      <c r="E84" s="4"/>
      <c r="F84" s="4"/>
      <c r="G84" s="4"/>
      <c r="H84" s="4"/>
      <c r="I84" s="49"/>
      <c r="J84" s="45"/>
      <c r="K84" s="4"/>
      <c r="L84" s="4"/>
      <c r="M84" s="4"/>
      <c r="N84" s="4"/>
      <c r="O84" s="4"/>
      <c r="P84" s="4"/>
    </row>
    <row r="85" spans="3:16" ht="18.75" customHeight="1" x14ac:dyDescent="0.25">
      <c r="C85" s="4"/>
      <c r="D85" s="4"/>
      <c r="E85" s="4"/>
      <c r="F85" s="4"/>
      <c r="G85" s="4"/>
      <c r="H85" s="4"/>
      <c r="I85" s="49"/>
      <c r="J85" s="45"/>
      <c r="K85" s="4"/>
      <c r="L85" s="4"/>
      <c r="M85" s="4"/>
      <c r="N85" s="4"/>
      <c r="O85" s="4"/>
      <c r="P85" s="4"/>
    </row>
    <row r="86" spans="3:16" ht="18.75" customHeight="1" x14ac:dyDescent="0.25">
      <c r="C86" s="4"/>
      <c r="D86" s="4"/>
      <c r="E86" s="4"/>
      <c r="F86" s="4"/>
      <c r="G86" s="4"/>
      <c r="H86" s="4"/>
      <c r="I86" s="49"/>
      <c r="J86" s="45"/>
      <c r="K86" s="4"/>
      <c r="L86" s="4"/>
      <c r="M86" s="4"/>
      <c r="N86" s="4"/>
      <c r="O86" s="4"/>
      <c r="P86" s="4"/>
    </row>
    <row r="87" spans="3:16" ht="18.75" customHeight="1" x14ac:dyDescent="0.25">
      <c r="C87" s="4"/>
      <c r="D87" s="4"/>
      <c r="E87" s="4"/>
      <c r="F87" s="4"/>
      <c r="G87" s="4"/>
      <c r="H87" s="4"/>
      <c r="I87" s="49"/>
      <c r="J87" s="45"/>
      <c r="K87" s="4"/>
      <c r="L87" s="4"/>
      <c r="M87" s="4"/>
      <c r="N87" s="4"/>
      <c r="O87" s="4"/>
      <c r="P87" s="4"/>
    </row>
    <row r="88" spans="3:16" ht="18.75" customHeight="1" x14ac:dyDescent="0.25">
      <c r="C88" s="4"/>
      <c r="D88" s="4"/>
      <c r="E88" s="4"/>
      <c r="F88" s="4"/>
      <c r="G88" s="4"/>
      <c r="H88" s="4"/>
      <c r="I88" s="49"/>
      <c r="J88" s="45"/>
      <c r="K88" s="4"/>
      <c r="L88" s="4"/>
      <c r="M88" s="4"/>
      <c r="N88" s="4"/>
      <c r="O88" s="4"/>
      <c r="P88" s="4"/>
    </row>
    <row r="89" spans="3:16" ht="18.75" customHeight="1" x14ac:dyDescent="0.25">
      <c r="C89" s="4"/>
      <c r="D89" s="4"/>
      <c r="E89" s="4"/>
      <c r="F89" s="4"/>
      <c r="G89" s="4"/>
      <c r="H89" s="4"/>
      <c r="I89" s="49"/>
      <c r="J89" s="45"/>
      <c r="K89" s="4"/>
      <c r="L89" s="4"/>
      <c r="M89" s="4"/>
      <c r="N89" s="4"/>
      <c r="O89" s="4"/>
      <c r="P89" s="4"/>
    </row>
    <row r="90" spans="3:16" ht="18.75" customHeight="1" x14ac:dyDescent="0.25">
      <c r="C90" s="4"/>
      <c r="D90" s="4"/>
      <c r="E90" s="4"/>
      <c r="F90" s="4"/>
      <c r="G90" s="4"/>
      <c r="H90" s="4"/>
      <c r="I90" s="49"/>
      <c r="J90" s="45"/>
      <c r="K90" s="4"/>
      <c r="L90" s="4"/>
      <c r="M90" s="4"/>
      <c r="N90" s="4"/>
      <c r="O90" s="4"/>
      <c r="P90" s="4"/>
    </row>
  </sheetData>
  <mergeCells count="17">
    <mergeCell ref="A2:P2"/>
    <mergeCell ref="N4:O4"/>
    <mergeCell ref="K4:K5"/>
    <mergeCell ref="I4:I5"/>
    <mergeCell ref="B4:B5"/>
    <mergeCell ref="L3:P3"/>
    <mergeCell ref="A1:P1"/>
    <mergeCell ref="I35:P35"/>
    <mergeCell ref="I36:P36"/>
    <mergeCell ref="I41:P41"/>
    <mergeCell ref="G4:H4"/>
    <mergeCell ref="A4:A5"/>
    <mergeCell ref="P4:P5"/>
    <mergeCell ref="L4:L5"/>
    <mergeCell ref="F4:F5"/>
    <mergeCell ref="J4:J5"/>
    <mergeCell ref="M4:M5"/>
  </mergeCells>
  <phoneticPr fontId="12" type="noConversion"/>
  <pageMargins left="0.118110236220472" right="0.196850393700787" top="0.36" bottom="0.2" header="0" footer="0"/>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topLeftCell="A25" zoomScale="70" zoomScaleNormal="70" workbookViewId="0">
      <selection activeCell="Q6" sqref="Q6"/>
    </sheetView>
  </sheetViews>
  <sheetFormatPr defaultRowHeight="18.75" x14ac:dyDescent="0.25"/>
  <cols>
    <col min="1" max="1" width="8.625" style="10" customWidth="1"/>
    <col min="2" max="2" width="56.875" style="4" customWidth="1"/>
    <col min="3" max="3" width="18.625" style="11" hidden="1" customWidth="1"/>
    <col min="4" max="5" width="16.875" style="11" hidden="1" customWidth="1"/>
    <col min="6" max="6" width="16.875" style="11" customWidth="1"/>
    <col min="7" max="7" width="19.875" style="11" customWidth="1"/>
    <col min="8" max="8" width="22.75" style="12" customWidth="1"/>
    <col min="9" max="9" width="15.625" style="13" customWidth="1"/>
    <col min="10" max="10" width="17" style="11" customWidth="1"/>
    <col min="11" max="14" width="15.75" style="11" hidden="1" customWidth="1"/>
    <col min="15" max="15" width="19.375" style="14" customWidth="1"/>
    <col min="16" max="16" width="14.875" style="4" bestFit="1" customWidth="1"/>
    <col min="17" max="17" width="9" style="4"/>
    <col min="18" max="18" width="9.25" style="4" bestFit="1" customWidth="1"/>
    <col min="19" max="16384" width="9" style="4"/>
  </cols>
  <sheetData>
    <row r="1" spans="1:20" ht="43.5" customHeight="1" x14ac:dyDescent="0.25">
      <c r="A1" s="80" t="s">
        <v>66</v>
      </c>
      <c r="B1" s="80"/>
      <c r="C1" s="80"/>
      <c r="D1" s="80"/>
      <c r="E1" s="80"/>
      <c r="F1" s="80"/>
      <c r="G1" s="80"/>
      <c r="H1" s="80"/>
      <c r="I1" s="80"/>
      <c r="J1" s="80"/>
      <c r="K1" s="80"/>
      <c r="L1" s="80"/>
      <c r="M1" s="80"/>
      <c r="N1" s="80"/>
      <c r="O1" s="80"/>
    </row>
    <row r="2" spans="1:20" ht="25.5" customHeight="1" x14ac:dyDescent="0.25">
      <c r="A2" s="15"/>
      <c r="B2" s="16"/>
      <c r="C2" s="17"/>
      <c r="D2" s="17"/>
      <c r="E2" s="17"/>
      <c r="F2" s="17"/>
      <c r="G2" s="17"/>
      <c r="H2" s="18"/>
      <c r="I2" s="19"/>
      <c r="J2" s="20"/>
      <c r="K2" s="79" t="s">
        <v>40</v>
      </c>
      <c r="L2" s="79"/>
      <c r="M2" s="79"/>
      <c r="N2" s="79"/>
      <c r="O2" s="79"/>
    </row>
    <row r="3" spans="1:20" ht="27.75" customHeight="1" x14ac:dyDescent="0.25">
      <c r="A3" s="74" t="s">
        <v>2</v>
      </c>
      <c r="B3" s="75" t="s">
        <v>3</v>
      </c>
      <c r="C3" s="21" t="s">
        <v>34</v>
      </c>
      <c r="D3" s="22"/>
      <c r="E3" s="22"/>
      <c r="F3" s="77" t="s">
        <v>35</v>
      </c>
      <c r="G3" s="96" t="s">
        <v>68</v>
      </c>
      <c r="H3" s="77" t="s">
        <v>4</v>
      </c>
      <c r="I3" s="78" t="s">
        <v>82</v>
      </c>
      <c r="J3" s="77" t="s">
        <v>51</v>
      </c>
      <c r="K3" s="76" t="s">
        <v>20</v>
      </c>
      <c r="L3" s="76" t="s">
        <v>21</v>
      </c>
      <c r="M3" s="76" t="s">
        <v>22</v>
      </c>
      <c r="N3" s="76"/>
      <c r="O3" s="75" t="s">
        <v>5</v>
      </c>
    </row>
    <row r="4" spans="1:20" ht="66" customHeight="1" x14ac:dyDescent="0.25">
      <c r="A4" s="74"/>
      <c r="B4" s="75"/>
      <c r="C4" s="23" t="s">
        <v>17</v>
      </c>
      <c r="D4" s="23" t="s">
        <v>19</v>
      </c>
      <c r="E4" s="54" t="s">
        <v>18</v>
      </c>
      <c r="F4" s="77"/>
      <c r="G4" s="97"/>
      <c r="H4" s="77"/>
      <c r="I4" s="78"/>
      <c r="J4" s="77"/>
      <c r="K4" s="76"/>
      <c r="L4" s="76"/>
      <c r="M4" s="24" t="s">
        <v>23</v>
      </c>
      <c r="N4" s="24" t="s">
        <v>24</v>
      </c>
      <c r="O4" s="75"/>
    </row>
    <row r="5" spans="1:20" s="9" customFormat="1" ht="39.75" customHeight="1" x14ac:dyDescent="0.25">
      <c r="A5" s="25"/>
      <c r="B5" s="26" t="s">
        <v>6</v>
      </c>
      <c r="C5" s="27" t="e">
        <f>#REF!+#REF!</f>
        <v>#REF!</v>
      </c>
      <c r="D5" s="27" t="e">
        <f>#REF!+#REF!</f>
        <v>#REF!</v>
      </c>
      <c r="E5" s="27" t="e">
        <f>#REF!+#REF!</f>
        <v>#REF!</v>
      </c>
      <c r="F5" s="27">
        <f>+F6+F10</f>
        <v>6830</v>
      </c>
      <c r="G5" s="27">
        <f>+G6+G10</f>
        <v>6830</v>
      </c>
      <c r="H5" s="27"/>
      <c r="I5" s="27">
        <f>+I6+I10</f>
        <v>0</v>
      </c>
      <c r="J5" s="28">
        <f>+I5/F5%</f>
        <v>0</v>
      </c>
      <c r="K5" s="27" t="e">
        <f>+#REF!+#REF!+#REF!</f>
        <v>#REF!</v>
      </c>
      <c r="L5" s="29"/>
      <c r="M5" s="29"/>
      <c r="N5" s="29"/>
      <c r="O5" s="30"/>
      <c r="P5" s="31"/>
    </row>
    <row r="6" spans="1:20" s="37" customFormat="1" ht="28.5" customHeight="1" x14ac:dyDescent="0.25">
      <c r="A6" s="50" t="s">
        <v>0</v>
      </c>
      <c r="B6" s="32" t="s">
        <v>30</v>
      </c>
      <c r="C6" s="33">
        <f>SUM(C7:C9)</f>
        <v>0</v>
      </c>
      <c r="D6" s="33">
        <f>SUM(D7:D9)</f>
        <v>0</v>
      </c>
      <c r="E6" s="33">
        <f>SUM(E7:E9)</f>
        <v>0</v>
      </c>
      <c r="F6" s="55">
        <f>+F9+F7+F8</f>
        <v>4690</v>
      </c>
      <c r="G6" s="55">
        <f>+G9+G7+G8</f>
        <v>4690</v>
      </c>
      <c r="H6" s="55"/>
      <c r="I6" s="68">
        <f>SUM(I7:I9)</f>
        <v>0</v>
      </c>
      <c r="J6" s="34">
        <f>+I6/G6</f>
        <v>0</v>
      </c>
      <c r="K6" s="33"/>
      <c r="L6" s="33"/>
      <c r="M6" s="33"/>
      <c r="N6" s="35"/>
      <c r="O6" s="33"/>
      <c r="P6" s="36"/>
      <c r="T6" s="64"/>
    </row>
    <row r="7" spans="1:20" s="45" customFormat="1" ht="47.25" customHeight="1" x14ac:dyDescent="0.25">
      <c r="A7" s="38">
        <v>1</v>
      </c>
      <c r="B7" s="39" t="s">
        <v>57</v>
      </c>
      <c r="C7" s="40"/>
      <c r="D7" s="40"/>
      <c r="E7" s="40"/>
      <c r="F7" s="40">
        <f>+G7</f>
        <v>940</v>
      </c>
      <c r="G7" s="41">
        <v>940</v>
      </c>
      <c r="H7" s="42" t="s">
        <v>62</v>
      </c>
      <c r="I7" s="95"/>
      <c r="J7" s="43"/>
      <c r="K7" s="40"/>
      <c r="L7" s="40"/>
      <c r="M7" s="40"/>
      <c r="N7" s="44"/>
      <c r="O7" s="40"/>
    </row>
    <row r="8" spans="1:20" s="45" customFormat="1" ht="47.25" customHeight="1" x14ac:dyDescent="0.25">
      <c r="A8" s="38">
        <v>2</v>
      </c>
      <c r="B8" s="39" t="s">
        <v>58</v>
      </c>
      <c r="C8" s="40"/>
      <c r="D8" s="40"/>
      <c r="E8" s="40"/>
      <c r="F8" s="40">
        <f t="shared" ref="F8:F28" si="0">+G8</f>
        <v>2000</v>
      </c>
      <c r="G8" s="41">
        <v>2000</v>
      </c>
      <c r="H8" s="42" t="s">
        <v>62</v>
      </c>
      <c r="I8" s="95"/>
      <c r="J8" s="43"/>
      <c r="K8" s="40"/>
      <c r="L8" s="40"/>
      <c r="M8" s="40"/>
      <c r="N8" s="44"/>
      <c r="O8" s="40"/>
    </row>
    <row r="9" spans="1:20" s="45" customFormat="1" ht="47.25" customHeight="1" x14ac:dyDescent="0.25">
      <c r="A9" s="38">
        <v>3</v>
      </c>
      <c r="B9" s="94" t="s">
        <v>81</v>
      </c>
      <c r="C9" s="40"/>
      <c r="D9" s="40"/>
      <c r="E9" s="40"/>
      <c r="F9" s="40">
        <f t="shared" si="0"/>
        <v>1750</v>
      </c>
      <c r="G9" s="41">
        <v>1750</v>
      </c>
      <c r="H9" s="42" t="s">
        <v>62</v>
      </c>
      <c r="I9" s="40"/>
      <c r="J9" s="43"/>
      <c r="K9" s="40" t="e">
        <f>+I9-#REF!</f>
        <v>#REF!</v>
      </c>
      <c r="L9" s="40" t="s">
        <v>26</v>
      </c>
      <c r="M9" s="40"/>
      <c r="N9" s="44" t="s">
        <v>25</v>
      </c>
      <c r="O9" s="40"/>
    </row>
    <row r="10" spans="1:20" s="9" customFormat="1" ht="32.25" customHeight="1" x14ac:dyDescent="0.25">
      <c r="A10" s="25" t="s">
        <v>1</v>
      </c>
      <c r="B10" s="26" t="s">
        <v>31</v>
      </c>
      <c r="C10" s="26"/>
      <c r="D10" s="26"/>
      <c r="E10" s="26"/>
      <c r="F10" s="40">
        <f t="shared" si="0"/>
        <v>2140</v>
      </c>
      <c r="G10" s="55">
        <f>+G11+G16+G17+G18+G22+G26</f>
        <v>2140</v>
      </c>
      <c r="H10" s="55"/>
      <c r="I10" s="68">
        <f>+I11+I16+I18+I22+I26</f>
        <v>0</v>
      </c>
      <c r="J10" s="43">
        <f>+I10/F10</f>
        <v>0</v>
      </c>
      <c r="K10" s="26"/>
      <c r="L10" s="26"/>
      <c r="M10" s="26"/>
      <c r="N10" s="26"/>
      <c r="O10" s="26"/>
    </row>
    <row r="11" spans="1:20" s="57" customFormat="1" ht="32.25" customHeight="1" x14ac:dyDescent="0.25">
      <c r="A11" s="58">
        <v>1</v>
      </c>
      <c r="B11" s="59" t="s">
        <v>32</v>
      </c>
      <c r="C11" s="56"/>
      <c r="D11" s="56"/>
      <c r="E11" s="56"/>
      <c r="F11" s="40">
        <f t="shared" si="0"/>
        <v>780</v>
      </c>
      <c r="G11" s="33">
        <f>SUM(G12:G15)</f>
        <v>780</v>
      </c>
      <c r="H11" s="33"/>
      <c r="I11" s="69">
        <f>+I12+I13+I15</f>
        <v>0</v>
      </c>
      <c r="J11" s="60">
        <f>+I11/F11</f>
        <v>0</v>
      </c>
      <c r="K11" s="56"/>
      <c r="L11" s="56"/>
      <c r="M11" s="56"/>
      <c r="N11" s="56"/>
      <c r="O11" s="48"/>
    </row>
    <row r="12" spans="1:20" ht="81.75" customHeight="1" x14ac:dyDescent="0.25">
      <c r="A12" s="47" t="s">
        <v>39</v>
      </c>
      <c r="B12" s="1" t="s">
        <v>38</v>
      </c>
      <c r="C12" s="3"/>
      <c r="D12" s="3"/>
      <c r="E12" s="3"/>
      <c r="F12" s="40">
        <f t="shared" si="0"/>
        <v>300</v>
      </c>
      <c r="G12" s="2">
        <v>300</v>
      </c>
      <c r="H12" s="48"/>
      <c r="I12" s="46"/>
      <c r="J12" s="60"/>
      <c r="K12" s="3"/>
      <c r="L12" s="3"/>
      <c r="M12" s="3"/>
      <c r="N12" s="3"/>
      <c r="O12" s="48"/>
    </row>
    <row r="13" spans="1:20" ht="87" customHeight="1" x14ac:dyDescent="0.25">
      <c r="A13" s="47" t="s">
        <v>39</v>
      </c>
      <c r="B13" s="90" t="s">
        <v>71</v>
      </c>
      <c r="C13" s="3"/>
      <c r="D13" s="3"/>
      <c r="E13" s="3"/>
      <c r="F13" s="40">
        <f t="shared" si="0"/>
        <v>50</v>
      </c>
      <c r="G13" s="2">
        <v>50</v>
      </c>
      <c r="H13" s="48"/>
      <c r="I13" s="46"/>
      <c r="J13" s="60"/>
      <c r="K13" s="3"/>
      <c r="L13" s="3"/>
      <c r="M13" s="3"/>
      <c r="N13" s="3"/>
      <c r="O13" s="48"/>
      <c r="S13" s="65"/>
    </row>
    <row r="14" spans="1:20" ht="89.25" customHeight="1" x14ac:dyDescent="0.25">
      <c r="A14" s="47"/>
      <c r="B14" s="90" t="s">
        <v>72</v>
      </c>
      <c r="C14" s="3"/>
      <c r="D14" s="3"/>
      <c r="E14" s="3"/>
      <c r="F14" s="40">
        <f t="shared" si="0"/>
        <v>400</v>
      </c>
      <c r="G14" s="2">
        <v>400</v>
      </c>
      <c r="H14" s="48"/>
      <c r="I14" s="46"/>
      <c r="J14" s="60"/>
      <c r="K14" s="3"/>
      <c r="L14" s="3"/>
      <c r="M14" s="3"/>
      <c r="N14" s="3"/>
      <c r="O14" s="48"/>
      <c r="S14" s="65"/>
    </row>
    <row r="15" spans="1:20" ht="68.25" customHeight="1" x14ac:dyDescent="0.25">
      <c r="A15" s="47" t="s">
        <v>39</v>
      </c>
      <c r="B15" s="1" t="s">
        <v>46</v>
      </c>
      <c r="C15" s="3"/>
      <c r="D15" s="3"/>
      <c r="E15" s="3"/>
      <c r="F15" s="40">
        <f t="shared" si="0"/>
        <v>30</v>
      </c>
      <c r="G15" s="2">
        <v>30</v>
      </c>
      <c r="H15" s="48"/>
      <c r="I15" s="46"/>
      <c r="J15" s="60"/>
      <c r="K15" s="3"/>
      <c r="L15" s="3"/>
      <c r="M15" s="3"/>
      <c r="N15" s="3"/>
      <c r="O15" s="48"/>
      <c r="Q15" s="86">
        <f>+I15-F15</f>
        <v>-30</v>
      </c>
    </row>
    <row r="16" spans="1:20" s="9" customFormat="1" ht="69.75" customHeight="1" x14ac:dyDescent="0.25">
      <c r="A16" s="25">
        <v>2</v>
      </c>
      <c r="B16" s="61" t="s">
        <v>37</v>
      </c>
      <c r="C16" s="26"/>
      <c r="D16" s="26"/>
      <c r="E16" s="26"/>
      <c r="F16" s="40">
        <f t="shared" si="0"/>
        <v>400</v>
      </c>
      <c r="G16" s="62">
        <v>400</v>
      </c>
      <c r="H16" s="3"/>
      <c r="I16" s="46">
        <v>0</v>
      </c>
      <c r="J16" s="60">
        <f>+I16/F16</f>
        <v>0</v>
      </c>
      <c r="K16" s="26"/>
      <c r="L16" s="26"/>
      <c r="M16" s="26"/>
      <c r="N16" s="26"/>
      <c r="O16" s="26"/>
      <c r="R16" s="87">
        <f>+G16-I16</f>
        <v>400</v>
      </c>
    </row>
    <row r="17" spans="1:23" s="9" customFormat="1" ht="99.75" customHeight="1" x14ac:dyDescent="0.25">
      <c r="A17" s="25">
        <v>3</v>
      </c>
      <c r="B17" s="61" t="s">
        <v>77</v>
      </c>
      <c r="C17" s="26"/>
      <c r="D17" s="26"/>
      <c r="E17" s="26"/>
      <c r="F17" s="40">
        <f t="shared" si="0"/>
        <v>150</v>
      </c>
      <c r="G17" s="62">
        <v>150</v>
      </c>
      <c r="H17" s="3"/>
      <c r="I17" s="46">
        <v>0</v>
      </c>
      <c r="J17" s="60">
        <v>0</v>
      </c>
      <c r="K17" s="26"/>
      <c r="L17" s="26"/>
      <c r="M17" s="26"/>
      <c r="N17" s="26"/>
      <c r="O17" s="26"/>
      <c r="R17" s="87"/>
    </row>
    <row r="18" spans="1:23" s="9" customFormat="1" ht="51.75" customHeight="1" x14ac:dyDescent="0.25">
      <c r="A18" s="91">
        <v>4</v>
      </c>
      <c r="B18" s="89" t="s">
        <v>76</v>
      </c>
      <c r="C18" s="26"/>
      <c r="D18" s="26"/>
      <c r="E18" s="26"/>
      <c r="F18" s="40">
        <f t="shared" si="0"/>
        <v>300</v>
      </c>
      <c r="G18" s="62">
        <f>+G19+G20+G21</f>
        <v>300</v>
      </c>
      <c r="H18" s="26"/>
      <c r="I18" s="46">
        <v>0</v>
      </c>
      <c r="J18" s="60">
        <v>0</v>
      </c>
      <c r="K18" s="26"/>
      <c r="L18" s="26"/>
      <c r="M18" s="26"/>
      <c r="N18" s="26"/>
      <c r="O18" s="26"/>
    </row>
    <row r="19" spans="1:23" s="9" customFormat="1" ht="69.75" customHeight="1" x14ac:dyDescent="0.25">
      <c r="A19" s="25"/>
      <c r="B19" s="88" t="s">
        <v>73</v>
      </c>
      <c r="C19" s="26"/>
      <c r="D19" s="26"/>
      <c r="E19" s="26"/>
      <c r="F19" s="40">
        <f t="shared" si="0"/>
        <v>100</v>
      </c>
      <c r="G19" s="2">
        <v>100</v>
      </c>
      <c r="H19" s="26"/>
      <c r="I19" s="46"/>
      <c r="J19" s="60"/>
      <c r="K19" s="26"/>
      <c r="L19" s="26"/>
      <c r="M19" s="26"/>
      <c r="N19" s="26"/>
      <c r="O19" s="26"/>
      <c r="W19" s="88"/>
    </row>
    <row r="20" spans="1:23" s="9" customFormat="1" ht="54.75" customHeight="1" x14ac:dyDescent="0.25">
      <c r="A20" s="25"/>
      <c r="B20" s="88" t="s">
        <v>74</v>
      </c>
      <c r="C20" s="26"/>
      <c r="D20" s="26"/>
      <c r="E20" s="26"/>
      <c r="F20" s="40">
        <f t="shared" si="0"/>
        <v>100</v>
      </c>
      <c r="G20" s="2">
        <v>100</v>
      </c>
      <c r="H20" s="26"/>
      <c r="I20" s="46"/>
      <c r="J20" s="60"/>
      <c r="K20" s="26"/>
      <c r="L20" s="26"/>
      <c r="M20" s="26"/>
      <c r="N20" s="26"/>
      <c r="O20" s="26"/>
      <c r="W20" s="88"/>
    </row>
    <row r="21" spans="1:23" s="9" customFormat="1" ht="54.75" customHeight="1" x14ac:dyDescent="0.25">
      <c r="A21" s="25"/>
      <c r="B21" s="88" t="s">
        <v>75</v>
      </c>
      <c r="C21" s="26"/>
      <c r="D21" s="26"/>
      <c r="E21" s="26"/>
      <c r="F21" s="40">
        <f t="shared" si="0"/>
        <v>100</v>
      </c>
      <c r="G21" s="2">
        <v>100</v>
      </c>
      <c r="H21" s="26"/>
      <c r="I21" s="46"/>
      <c r="J21" s="60"/>
      <c r="K21" s="26"/>
      <c r="L21" s="26"/>
      <c r="M21" s="26"/>
      <c r="N21" s="26"/>
      <c r="O21" s="26"/>
      <c r="W21" s="88"/>
    </row>
    <row r="22" spans="1:23" s="9" customFormat="1" ht="40.5" customHeight="1" x14ac:dyDescent="0.25">
      <c r="A22" s="25">
        <v>5</v>
      </c>
      <c r="B22" s="61" t="s">
        <v>8</v>
      </c>
      <c r="C22" s="26"/>
      <c r="D22" s="26"/>
      <c r="E22" s="26"/>
      <c r="F22" s="40">
        <f t="shared" si="0"/>
        <v>110</v>
      </c>
      <c r="G22" s="55">
        <f>+G23+G24+G25</f>
        <v>110</v>
      </c>
      <c r="H22" s="55">
        <f>+H23+H24</f>
        <v>0</v>
      </c>
      <c r="I22" s="55">
        <f>+I23+I24</f>
        <v>0</v>
      </c>
      <c r="J22" s="60">
        <f>+I22/F22</f>
        <v>0</v>
      </c>
      <c r="K22" s="62">
        <f>SUM(K23:K28)</f>
        <v>0</v>
      </c>
      <c r="L22" s="62">
        <f>SUM(L23:L28)</f>
        <v>0</v>
      </c>
      <c r="M22" s="62">
        <f>SUM(M23:M28)</f>
        <v>0</v>
      </c>
      <c r="N22" s="62">
        <f>SUM(N23:N28)</f>
        <v>0</v>
      </c>
      <c r="O22" s="26"/>
      <c r="W22" s="88" t="s">
        <v>69</v>
      </c>
    </row>
    <row r="23" spans="1:23" ht="160.5" customHeight="1" x14ac:dyDescent="0.25">
      <c r="A23" s="47" t="s">
        <v>39</v>
      </c>
      <c r="B23" s="1" t="s">
        <v>79</v>
      </c>
      <c r="C23" s="3"/>
      <c r="D23" s="3"/>
      <c r="E23" s="3"/>
      <c r="F23" s="40">
        <f t="shared" si="0"/>
        <v>10</v>
      </c>
      <c r="G23" s="2">
        <v>10</v>
      </c>
      <c r="H23" s="3"/>
      <c r="I23" s="46"/>
      <c r="J23" s="60"/>
      <c r="K23" s="3"/>
      <c r="L23" s="3"/>
      <c r="M23" s="3"/>
      <c r="N23" s="3"/>
      <c r="O23" s="3"/>
    </row>
    <row r="24" spans="1:23" ht="32.25" customHeight="1" x14ac:dyDescent="0.25">
      <c r="A24" s="47" t="s">
        <v>39</v>
      </c>
      <c r="B24" s="1" t="s">
        <v>55</v>
      </c>
      <c r="C24" s="3"/>
      <c r="D24" s="3"/>
      <c r="E24" s="3"/>
      <c r="F24" s="40">
        <f t="shared" si="0"/>
        <v>70</v>
      </c>
      <c r="G24" s="2">
        <v>70</v>
      </c>
      <c r="H24" s="3"/>
      <c r="I24" s="46"/>
      <c r="J24" s="60"/>
      <c r="K24" s="3"/>
      <c r="L24" s="3"/>
      <c r="M24" s="3"/>
      <c r="N24" s="3"/>
      <c r="O24" s="3"/>
      <c r="W24" s="88" t="s">
        <v>70</v>
      </c>
    </row>
    <row r="25" spans="1:23" ht="122.25" customHeight="1" x14ac:dyDescent="0.25">
      <c r="A25" s="47" t="s">
        <v>39</v>
      </c>
      <c r="B25" s="1" t="s">
        <v>78</v>
      </c>
      <c r="C25" s="3"/>
      <c r="D25" s="3"/>
      <c r="E25" s="3"/>
      <c r="F25" s="40">
        <f t="shared" si="0"/>
        <v>30</v>
      </c>
      <c r="G25" s="2">
        <v>30</v>
      </c>
      <c r="H25" s="3"/>
      <c r="I25" s="46"/>
      <c r="J25" s="60"/>
      <c r="K25" s="3"/>
      <c r="L25" s="3"/>
      <c r="M25" s="3"/>
      <c r="N25" s="3"/>
      <c r="O25" s="3"/>
      <c r="W25" s="92"/>
    </row>
    <row r="26" spans="1:23" s="9" customFormat="1" ht="47.25" customHeight="1" x14ac:dyDescent="0.25">
      <c r="A26" s="25">
        <v>6</v>
      </c>
      <c r="B26" s="61" t="s">
        <v>80</v>
      </c>
      <c r="C26" s="26"/>
      <c r="D26" s="26"/>
      <c r="E26" s="26"/>
      <c r="F26" s="40">
        <f t="shared" si="0"/>
        <v>400</v>
      </c>
      <c r="G26" s="62">
        <f>SUM(G27:G30)</f>
        <v>400</v>
      </c>
      <c r="H26" s="62">
        <f>SUM(H27:H30)</f>
        <v>0</v>
      </c>
      <c r="I26" s="46">
        <f>SUM(I27:I28)</f>
        <v>0</v>
      </c>
      <c r="J26" s="60">
        <f>+I26/F26</f>
        <v>0</v>
      </c>
      <c r="K26" s="62">
        <f>SUM(K27:K30)</f>
        <v>0</v>
      </c>
      <c r="L26" s="62">
        <f>SUM(L27:L30)</f>
        <v>0</v>
      </c>
      <c r="M26" s="62">
        <f>SUM(M27:M30)</f>
        <v>0</v>
      </c>
      <c r="N26" s="62">
        <f>SUM(N27:N30)</f>
        <v>0</v>
      </c>
      <c r="O26" s="26"/>
    </row>
    <row r="27" spans="1:23" ht="115.5" customHeight="1" x14ac:dyDescent="0.25">
      <c r="A27" s="47" t="s">
        <v>39</v>
      </c>
      <c r="B27" s="1" t="s">
        <v>78</v>
      </c>
      <c r="C27" s="3"/>
      <c r="D27" s="3"/>
      <c r="E27" s="3"/>
      <c r="F27" s="40">
        <f t="shared" si="0"/>
        <v>300</v>
      </c>
      <c r="G27" s="2">
        <v>300</v>
      </c>
      <c r="H27" s="3"/>
      <c r="I27" s="46"/>
      <c r="J27" s="60"/>
      <c r="K27" s="3"/>
      <c r="L27" s="3"/>
      <c r="M27" s="3"/>
      <c r="N27" s="3"/>
      <c r="O27" s="3"/>
    </row>
    <row r="28" spans="1:23" ht="139.5" customHeight="1" x14ac:dyDescent="0.25">
      <c r="A28" s="47" t="s">
        <v>39</v>
      </c>
      <c r="B28" s="1" t="s">
        <v>79</v>
      </c>
      <c r="C28" s="3"/>
      <c r="D28" s="3"/>
      <c r="E28" s="3"/>
      <c r="F28" s="40">
        <f t="shared" si="0"/>
        <v>100</v>
      </c>
      <c r="G28" s="2">
        <v>100</v>
      </c>
      <c r="H28" s="3"/>
      <c r="I28" s="46"/>
      <c r="J28" s="60"/>
      <c r="K28" s="3"/>
      <c r="L28" s="3"/>
      <c r="M28" s="3"/>
      <c r="N28" s="3"/>
      <c r="O28" s="3"/>
    </row>
    <row r="29" spans="1:23" ht="18.75" customHeight="1" x14ac:dyDescent="0.25">
      <c r="C29" s="4"/>
      <c r="D29" s="4"/>
      <c r="E29" s="4"/>
      <c r="F29" s="4"/>
      <c r="G29" s="4"/>
      <c r="H29" s="49"/>
      <c r="I29" s="45"/>
      <c r="J29" s="4"/>
      <c r="K29" s="4"/>
      <c r="L29" s="4"/>
      <c r="M29" s="4"/>
      <c r="N29" s="4"/>
      <c r="O29" s="4"/>
    </row>
    <row r="30" spans="1:23" ht="18.75" customHeight="1" x14ac:dyDescent="0.25">
      <c r="B30" s="7"/>
      <c r="C30" s="7"/>
      <c r="D30" s="7"/>
      <c r="E30" s="7"/>
      <c r="F30" s="7"/>
      <c r="G30" s="4"/>
      <c r="H30" s="71"/>
      <c r="I30" s="71"/>
      <c r="J30" s="71"/>
      <c r="K30" s="71"/>
      <c r="L30" s="71"/>
      <c r="M30" s="71"/>
      <c r="N30" s="71"/>
      <c r="O30" s="71"/>
    </row>
    <row r="31" spans="1:23" ht="18.75" customHeight="1" x14ac:dyDescent="0.25">
      <c r="B31" s="63"/>
      <c r="C31" s="4"/>
      <c r="D31" s="4"/>
      <c r="E31" s="4"/>
      <c r="F31" s="4"/>
      <c r="G31" s="4"/>
      <c r="H31" s="71"/>
      <c r="I31" s="71"/>
      <c r="J31" s="71"/>
      <c r="K31" s="71"/>
      <c r="L31" s="71"/>
      <c r="M31" s="71"/>
      <c r="N31" s="71"/>
      <c r="O31" s="71"/>
    </row>
    <row r="32" spans="1:23" ht="18.75" customHeight="1" x14ac:dyDescent="0.25">
      <c r="B32" s="63"/>
      <c r="C32" s="4"/>
      <c r="D32" s="4"/>
      <c r="E32" s="4"/>
      <c r="F32" s="4"/>
      <c r="G32" s="4"/>
      <c r="H32" s="51"/>
      <c r="I32" s="52"/>
      <c r="J32" s="9"/>
      <c r="K32" s="9"/>
      <c r="L32" s="9"/>
      <c r="M32" s="9"/>
      <c r="N32" s="9"/>
      <c r="O32" s="9"/>
    </row>
    <row r="33" spans="2:15" ht="18.75" customHeight="1" x14ac:dyDescent="0.25">
      <c r="B33" s="63"/>
      <c r="C33" s="4"/>
      <c r="D33" s="4"/>
      <c r="E33" s="4"/>
      <c r="F33" s="4"/>
      <c r="G33" s="4"/>
      <c r="H33" s="51"/>
      <c r="I33" s="52"/>
      <c r="J33" s="9"/>
      <c r="K33" s="9"/>
      <c r="L33" s="9"/>
      <c r="M33" s="9"/>
      <c r="N33" s="9"/>
      <c r="O33" s="9"/>
    </row>
    <row r="34" spans="2:15" ht="18.75" customHeight="1" x14ac:dyDescent="0.25">
      <c r="B34" s="7"/>
      <c r="C34" s="4"/>
      <c r="D34" s="4"/>
      <c r="E34" s="4"/>
      <c r="F34" s="4"/>
      <c r="G34" s="4"/>
      <c r="H34" s="51"/>
      <c r="I34" s="52"/>
      <c r="J34" s="9"/>
      <c r="K34" s="9"/>
      <c r="L34" s="9"/>
      <c r="M34" s="9"/>
      <c r="N34" s="9"/>
      <c r="O34" s="9"/>
    </row>
    <row r="35" spans="2:15" ht="18.75" customHeight="1" x14ac:dyDescent="0.25">
      <c r="B35" s="7"/>
      <c r="C35" s="4"/>
      <c r="D35" s="4"/>
      <c r="E35" s="4"/>
      <c r="F35" s="4"/>
      <c r="G35" s="4"/>
      <c r="H35" s="51"/>
      <c r="I35" s="52"/>
      <c r="J35" s="9"/>
      <c r="K35" s="9"/>
      <c r="L35" s="9"/>
      <c r="M35" s="9"/>
      <c r="N35" s="9"/>
      <c r="O35" s="9"/>
    </row>
    <row r="36" spans="2:15" ht="18.75" customHeight="1" x14ac:dyDescent="0.25">
      <c r="B36" s="7"/>
      <c r="C36" s="7"/>
      <c r="D36" s="7"/>
      <c r="E36" s="7"/>
      <c r="F36" s="7"/>
      <c r="G36" s="4"/>
      <c r="H36" s="71"/>
      <c r="I36" s="71"/>
      <c r="J36" s="71"/>
      <c r="K36" s="71"/>
      <c r="L36" s="71"/>
      <c r="M36" s="71"/>
      <c r="N36" s="71"/>
      <c r="O36" s="71"/>
    </row>
    <row r="37" spans="2:15" ht="18.75" customHeight="1" x14ac:dyDescent="0.25">
      <c r="C37" s="4"/>
      <c r="D37" s="4"/>
      <c r="E37" s="4"/>
      <c r="F37" s="4"/>
      <c r="G37" s="4"/>
      <c r="H37" s="49"/>
      <c r="I37" s="45"/>
      <c r="J37" s="4"/>
      <c r="K37" s="4"/>
      <c r="L37" s="4"/>
      <c r="M37" s="4"/>
      <c r="N37" s="4"/>
      <c r="O37" s="4"/>
    </row>
    <row r="38" spans="2:15" ht="18.75" customHeight="1" x14ac:dyDescent="0.25">
      <c r="C38" s="4"/>
      <c r="D38" s="4"/>
      <c r="E38" s="4"/>
      <c r="F38" s="4"/>
      <c r="G38" s="4"/>
      <c r="H38" s="49"/>
      <c r="I38" s="45"/>
      <c r="J38" s="4"/>
      <c r="K38" s="4"/>
      <c r="L38" s="4"/>
      <c r="M38" s="4"/>
      <c r="N38" s="4"/>
      <c r="O38" s="4"/>
    </row>
    <row r="39" spans="2:15" ht="18.75" customHeight="1" x14ac:dyDescent="0.25">
      <c r="C39" s="4"/>
      <c r="D39" s="4"/>
      <c r="E39" s="4"/>
      <c r="F39" s="4"/>
      <c r="G39" s="4"/>
      <c r="H39" s="49"/>
      <c r="I39" s="45"/>
      <c r="J39" s="4"/>
      <c r="K39" s="4"/>
      <c r="L39" s="4"/>
      <c r="M39" s="4"/>
      <c r="N39" s="4"/>
      <c r="O39" s="4"/>
    </row>
    <row r="40" spans="2:15" ht="18.75" customHeight="1" x14ac:dyDescent="0.25">
      <c r="C40" s="4"/>
      <c r="D40" s="4"/>
      <c r="E40" s="4"/>
      <c r="F40" s="4"/>
      <c r="G40" s="4"/>
      <c r="H40" s="49"/>
      <c r="I40" s="45"/>
      <c r="J40" s="4"/>
      <c r="K40" s="4"/>
      <c r="L40" s="4"/>
      <c r="M40" s="4"/>
      <c r="N40" s="4"/>
      <c r="O40" s="4"/>
    </row>
    <row r="41" spans="2:15" ht="18.75" customHeight="1" x14ac:dyDescent="0.25">
      <c r="C41" s="4"/>
      <c r="D41" s="4"/>
      <c r="E41" s="4"/>
      <c r="F41" s="4"/>
      <c r="G41" s="4"/>
      <c r="H41" s="49"/>
      <c r="I41" s="45"/>
      <c r="J41" s="4"/>
      <c r="K41" s="4"/>
      <c r="L41" s="4"/>
      <c r="M41" s="4"/>
      <c r="N41" s="4"/>
      <c r="O41" s="4"/>
    </row>
    <row r="42" spans="2:15" ht="18.75" customHeight="1" x14ac:dyDescent="0.25">
      <c r="C42" s="4"/>
      <c r="D42" s="4"/>
      <c r="E42" s="4"/>
      <c r="F42" s="4"/>
      <c r="G42" s="4"/>
      <c r="H42" s="49"/>
      <c r="I42" s="45"/>
      <c r="J42" s="4"/>
      <c r="K42" s="4"/>
      <c r="L42" s="4"/>
      <c r="M42" s="4"/>
      <c r="N42" s="4"/>
      <c r="O42" s="4"/>
    </row>
    <row r="43" spans="2:15" ht="18.75" customHeight="1" x14ac:dyDescent="0.25">
      <c r="C43" s="4"/>
      <c r="D43" s="4"/>
      <c r="E43" s="4"/>
      <c r="F43" s="4"/>
      <c r="G43" s="4"/>
      <c r="H43" s="49"/>
      <c r="I43" s="45"/>
      <c r="J43" s="4"/>
      <c r="K43" s="4"/>
      <c r="L43" s="4"/>
      <c r="M43" s="4"/>
      <c r="N43" s="4"/>
      <c r="O43" s="4"/>
    </row>
    <row r="44" spans="2:15" ht="18.75" customHeight="1" x14ac:dyDescent="0.25">
      <c r="C44" s="4"/>
      <c r="D44" s="4"/>
      <c r="E44" s="4"/>
      <c r="F44" s="4"/>
      <c r="G44" s="4"/>
      <c r="H44" s="49"/>
      <c r="I44" s="45"/>
      <c r="J44" s="4"/>
      <c r="K44" s="4"/>
      <c r="L44" s="4"/>
      <c r="M44" s="4"/>
      <c r="N44" s="4"/>
      <c r="O44" s="4"/>
    </row>
    <row r="45" spans="2:15" ht="18.75" customHeight="1" x14ac:dyDescent="0.25">
      <c r="C45" s="4"/>
      <c r="D45" s="4"/>
      <c r="E45" s="4"/>
      <c r="F45" s="4"/>
      <c r="G45" s="4"/>
      <c r="H45" s="49"/>
      <c r="I45" s="45"/>
      <c r="J45" s="4"/>
      <c r="K45" s="4"/>
      <c r="L45" s="4"/>
      <c r="M45" s="4"/>
      <c r="N45" s="4"/>
      <c r="O45" s="4"/>
    </row>
    <row r="46" spans="2:15" ht="18.75" customHeight="1" x14ac:dyDescent="0.25">
      <c r="C46" s="4"/>
      <c r="D46" s="4"/>
      <c r="E46" s="4"/>
      <c r="F46" s="4"/>
      <c r="G46" s="4"/>
      <c r="H46" s="49"/>
      <c r="I46" s="45"/>
      <c r="J46" s="4"/>
      <c r="K46" s="4"/>
      <c r="L46" s="4"/>
      <c r="M46" s="4"/>
      <c r="N46" s="4"/>
      <c r="O46" s="4"/>
    </row>
    <row r="47" spans="2:15" ht="18.75" customHeight="1" x14ac:dyDescent="0.25">
      <c r="C47" s="4"/>
      <c r="D47" s="4"/>
      <c r="E47" s="4"/>
      <c r="F47" s="4"/>
      <c r="G47" s="4"/>
      <c r="H47" s="49"/>
      <c r="I47" s="45"/>
      <c r="J47" s="4"/>
      <c r="K47" s="4"/>
      <c r="L47" s="4"/>
      <c r="M47" s="4"/>
      <c r="N47" s="4"/>
      <c r="O47" s="4"/>
    </row>
    <row r="48" spans="2:15" ht="18.75" customHeight="1" x14ac:dyDescent="0.25">
      <c r="C48" s="4"/>
      <c r="D48" s="4"/>
      <c r="E48" s="4"/>
      <c r="F48" s="4"/>
      <c r="G48" s="4"/>
      <c r="H48" s="49"/>
      <c r="I48" s="45"/>
      <c r="J48" s="4"/>
      <c r="K48" s="4"/>
      <c r="L48" s="4"/>
      <c r="M48" s="4"/>
      <c r="N48" s="4"/>
      <c r="O48" s="4"/>
    </row>
    <row r="49" spans="3:15" ht="18.75" customHeight="1" x14ac:dyDescent="0.25">
      <c r="C49" s="4"/>
      <c r="D49" s="4"/>
      <c r="E49" s="4"/>
      <c r="F49" s="4"/>
      <c r="G49" s="4"/>
      <c r="H49" s="49"/>
      <c r="I49" s="45"/>
      <c r="J49" s="4"/>
      <c r="K49" s="4"/>
      <c r="L49" s="4"/>
      <c r="M49" s="4"/>
      <c r="N49" s="4"/>
      <c r="O49" s="4"/>
    </row>
    <row r="50" spans="3:15" ht="18.75" customHeight="1" x14ac:dyDescent="0.25">
      <c r="C50" s="4"/>
      <c r="D50" s="4"/>
      <c r="E50" s="4"/>
      <c r="F50" s="4"/>
      <c r="G50" s="4"/>
      <c r="H50" s="49"/>
      <c r="I50" s="45"/>
      <c r="J50" s="4"/>
      <c r="K50" s="4"/>
      <c r="L50" s="4"/>
      <c r="M50" s="4"/>
      <c r="N50" s="4"/>
      <c r="O50" s="4"/>
    </row>
    <row r="51" spans="3:15" ht="18.75" customHeight="1" x14ac:dyDescent="0.25">
      <c r="C51" s="4"/>
      <c r="D51" s="4"/>
      <c r="E51" s="4"/>
      <c r="F51" s="4"/>
      <c r="G51" s="4"/>
      <c r="H51" s="49"/>
      <c r="I51" s="45"/>
      <c r="J51" s="4"/>
      <c r="K51" s="4"/>
      <c r="L51" s="4"/>
      <c r="M51" s="4"/>
      <c r="N51" s="4"/>
      <c r="O51" s="4"/>
    </row>
    <row r="52" spans="3:15" ht="18.75" customHeight="1" x14ac:dyDescent="0.25">
      <c r="C52" s="4"/>
      <c r="D52" s="4"/>
      <c r="E52" s="4"/>
      <c r="F52" s="4"/>
      <c r="G52" s="4"/>
      <c r="H52" s="49"/>
      <c r="I52" s="45"/>
      <c r="J52" s="4"/>
      <c r="K52" s="4"/>
      <c r="L52" s="4"/>
      <c r="M52" s="4"/>
      <c r="N52" s="4"/>
      <c r="O52" s="4"/>
    </row>
    <row r="53" spans="3:15" ht="18.75" customHeight="1" x14ac:dyDescent="0.25">
      <c r="C53" s="4"/>
      <c r="D53" s="4"/>
      <c r="E53" s="4"/>
      <c r="F53" s="4"/>
      <c r="G53" s="4"/>
      <c r="H53" s="49"/>
      <c r="I53" s="45"/>
      <c r="J53" s="4"/>
      <c r="K53" s="4"/>
      <c r="L53" s="4"/>
      <c r="M53" s="4"/>
      <c r="N53" s="4"/>
      <c r="O53" s="4"/>
    </row>
    <row r="54" spans="3:15" ht="18.75" customHeight="1" x14ac:dyDescent="0.25">
      <c r="C54" s="4"/>
      <c r="D54" s="4"/>
      <c r="E54" s="4"/>
      <c r="F54" s="4"/>
      <c r="G54" s="4"/>
      <c r="H54" s="49"/>
      <c r="I54" s="45"/>
      <c r="J54" s="4"/>
      <c r="K54" s="4"/>
      <c r="L54" s="4"/>
      <c r="M54" s="4"/>
      <c r="N54" s="4"/>
      <c r="O54" s="4"/>
    </row>
    <row r="55" spans="3:15" ht="18.75" customHeight="1" x14ac:dyDescent="0.25">
      <c r="C55" s="4"/>
      <c r="D55" s="4"/>
      <c r="E55" s="4"/>
      <c r="F55" s="4"/>
      <c r="G55" s="4"/>
      <c r="H55" s="49"/>
      <c r="I55" s="45"/>
      <c r="J55" s="4"/>
      <c r="K55" s="4"/>
      <c r="L55" s="4"/>
      <c r="M55" s="4"/>
      <c r="N55" s="4"/>
      <c r="O55" s="4"/>
    </row>
    <row r="56" spans="3:15" ht="18.75" customHeight="1" x14ac:dyDescent="0.25">
      <c r="C56" s="4"/>
      <c r="D56" s="4"/>
      <c r="E56" s="4"/>
      <c r="F56" s="4"/>
      <c r="G56" s="4"/>
      <c r="H56" s="49"/>
      <c r="I56" s="45"/>
      <c r="J56" s="4"/>
      <c r="K56" s="4"/>
      <c r="L56" s="4"/>
      <c r="M56" s="4"/>
      <c r="N56" s="4"/>
      <c r="O56" s="4"/>
    </row>
    <row r="57" spans="3:15" ht="18.75" customHeight="1" x14ac:dyDescent="0.25">
      <c r="C57" s="4"/>
      <c r="D57" s="4"/>
      <c r="E57" s="4"/>
      <c r="F57" s="4"/>
      <c r="G57" s="4"/>
      <c r="H57" s="49"/>
      <c r="I57" s="45"/>
      <c r="J57" s="4"/>
      <c r="K57" s="4"/>
      <c r="L57" s="4"/>
      <c r="M57" s="4"/>
      <c r="N57" s="4"/>
      <c r="O57" s="4"/>
    </row>
    <row r="58" spans="3:15" ht="18.75" customHeight="1" x14ac:dyDescent="0.25">
      <c r="C58" s="4"/>
      <c r="D58" s="4"/>
      <c r="E58" s="4"/>
      <c r="F58" s="4"/>
      <c r="G58" s="4"/>
      <c r="H58" s="49"/>
      <c r="I58" s="45"/>
      <c r="J58" s="4"/>
      <c r="K58" s="4"/>
      <c r="L58" s="4"/>
      <c r="M58" s="4"/>
      <c r="N58" s="4"/>
      <c r="O58" s="4"/>
    </row>
    <row r="59" spans="3:15" ht="18.75" customHeight="1" x14ac:dyDescent="0.25">
      <c r="C59" s="4"/>
      <c r="D59" s="4"/>
      <c r="E59" s="4"/>
      <c r="F59" s="4"/>
      <c r="G59" s="4"/>
      <c r="H59" s="49"/>
      <c r="I59" s="45"/>
      <c r="J59" s="4"/>
      <c r="K59" s="4"/>
      <c r="L59" s="4"/>
      <c r="M59" s="4"/>
      <c r="N59" s="4"/>
      <c r="O59" s="4"/>
    </row>
    <row r="60" spans="3:15" ht="18.75" customHeight="1" x14ac:dyDescent="0.25">
      <c r="C60" s="4"/>
      <c r="D60" s="4"/>
      <c r="E60" s="4"/>
      <c r="F60" s="4"/>
      <c r="G60" s="4"/>
      <c r="H60" s="49"/>
      <c r="I60" s="45"/>
      <c r="J60" s="4"/>
      <c r="K60" s="4"/>
      <c r="L60" s="4"/>
      <c r="M60" s="4"/>
      <c r="N60" s="4"/>
      <c r="O60" s="4"/>
    </row>
    <row r="61" spans="3:15" ht="18.75" customHeight="1" x14ac:dyDescent="0.25">
      <c r="C61" s="4"/>
      <c r="D61" s="4"/>
      <c r="E61" s="4"/>
      <c r="F61" s="4"/>
      <c r="G61" s="4"/>
      <c r="H61" s="49"/>
      <c r="I61" s="45"/>
      <c r="J61" s="4"/>
      <c r="K61" s="4"/>
      <c r="L61" s="4"/>
      <c r="M61" s="4"/>
      <c r="N61" s="4"/>
      <c r="O61" s="4"/>
    </row>
    <row r="62" spans="3:15" ht="18.75" customHeight="1" x14ac:dyDescent="0.25">
      <c r="C62" s="4"/>
      <c r="D62" s="4"/>
      <c r="E62" s="4"/>
      <c r="F62" s="4"/>
      <c r="G62" s="4"/>
      <c r="H62" s="49"/>
      <c r="I62" s="45"/>
      <c r="J62" s="4"/>
      <c r="K62" s="4"/>
      <c r="L62" s="4"/>
      <c r="M62" s="4"/>
      <c r="N62" s="4"/>
      <c r="O62" s="4"/>
    </row>
    <row r="63" spans="3:15" ht="18.75" customHeight="1" x14ac:dyDescent="0.25">
      <c r="C63" s="4"/>
      <c r="D63" s="4"/>
      <c r="E63" s="4"/>
      <c r="F63" s="4"/>
      <c r="G63" s="4"/>
      <c r="H63" s="49"/>
      <c r="I63" s="45"/>
      <c r="J63" s="4"/>
      <c r="K63" s="4"/>
      <c r="L63" s="4"/>
      <c r="M63" s="4"/>
      <c r="N63" s="4"/>
      <c r="O63" s="4"/>
    </row>
    <row r="64" spans="3:15" ht="18.75" customHeight="1" x14ac:dyDescent="0.25">
      <c r="C64" s="4"/>
      <c r="D64" s="4"/>
      <c r="E64" s="4"/>
      <c r="F64" s="4"/>
      <c r="G64" s="4"/>
      <c r="H64" s="49"/>
      <c r="I64" s="45"/>
      <c r="J64" s="4"/>
      <c r="K64" s="4"/>
      <c r="L64" s="4"/>
      <c r="M64" s="4"/>
      <c r="N64" s="4"/>
      <c r="O64" s="4"/>
    </row>
    <row r="65" spans="3:15" ht="18.75" customHeight="1" x14ac:dyDescent="0.25">
      <c r="C65" s="4"/>
      <c r="D65" s="4"/>
      <c r="E65" s="4"/>
      <c r="F65" s="4"/>
      <c r="G65" s="4"/>
      <c r="H65" s="49"/>
      <c r="I65" s="45"/>
      <c r="J65" s="4"/>
      <c r="K65" s="4"/>
      <c r="L65" s="4"/>
      <c r="M65" s="4"/>
      <c r="N65" s="4"/>
      <c r="O65" s="4"/>
    </row>
    <row r="66" spans="3:15" ht="18.75" customHeight="1" x14ac:dyDescent="0.25">
      <c r="C66" s="4"/>
      <c r="D66" s="4"/>
      <c r="E66" s="4"/>
      <c r="F66" s="4"/>
      <c r="G66" s="4"/>
      <c r="H66" s="49"/>
      <c r="I66" s="45"/>
      <c r="J66" s="4"/>
      <c r="K66" s="4"/>
      <c r="L66" s="4"/>
      <c r="M66" s="4"/>
      <c r="N66" s="4"/>
      <c r="O66" s="4"/>
    </row>
    <row r="67" spans="3:15" ht="18.75" customHeight="1" x14ac:dyDescent="0.25">
      <c r="C67" s="4"/>
      <c r="D67" s="4"/>
      <c r="E67" s="4"/>
      <c r="F67" s="4"/>
      <c r="G67" s="4"/>
      <c r="H67" s="49"/>
      <c r="I67" s="45"/>
      <c r="J67" s="4"/>
      <c r="K67" s="4"/>
      <c r="L67" s="4"/>
      <c r="M67" s="4"/>
      <c r="N67" s="4"/>
      <c r="O67" s="4"/>
    </row>
    <row r="68" spans="3:15" ht="18.75" customHeight="1" x14ac:dyDescent="0.25">
      <c r="C68" s="4"/>
      <c r="D68" s="4"/>
      <c r="E68" s="4"/>
      <c r="F68" s="4"/>
      <c r="G68" s="4"/>
      <c r="H68" s="49"/>
      <c r="I68" s="45"/>
      <c r="J68" s="4"/>
      <c r="K68" s="4"/>
      <c r="L68" s="4"/>
      <c r="M68" s="4"/>
      <c r="N68" s="4"/>
      <c r="O68" s="4"/>
    </row>
    <row r="69" spans="3:15" ht="18.75" customHeight="1" x14ac:dyDescent="0.25">
      <c r="C69" s="4"/>
      <c r="D69" s="4"/>
      <c r="E69" s="4"/>
      <c r="F69" s="4"/>
      <c r="G69" s="4"/>
      <c r="H69" s="49"/>
      <c r="I69" s="45"/>
      <c r="J69" s="4"/>
      <c r="K69" s="4"/>
      <c r="L69" s="4"/>
      <c r="M69" s="4"/>
      <c r="N69" s="4"/>
      <c r="O69" s="4"/>
    </row>
    <row r="70" spans="3:15" ht="18.75" customHeight="1" x14ac:dyDescent="0.25">
      <c r="C70" s="4"/>
      <c r="D70" s="4"/>
      <c r="E70" s="4"/>
      <c r="F70" s="4"/>
      <c r="G70" s="4"/>
      <c r="H70" s="49"/>
      <c r="I70" s="45"/>
      <c r="J70" s="4"/>
      <c r="K70" s="4"/>
      <c r="L70" s="4"/>
      <c r="M70" s="4"/>
      <c r="N70" s="4"/>
      <c r="O70" s="4"/>
    </row>
    <row r="71" spans="3:15" ht="18.75" customHeight="1" x14ac:dyDescent="0.25">
      <c r="C71" s="4"/>
      <c r="D71" s="4"/>
      <c r="E71" s="4"/>
      <c r="F71" s="4"/>
      <c r="G71" s="4"/>
      <c r="H71" s="49"/>
      <c r="I71" s="45"/>
      <c r="J71" s="4"/>
      <c r="K71" s="4"/>
      <c r="L71" s="4"/>
      <c r="M71" s="4"/>
      <c r="N71" s="4"/>
      <c r="O71" s="4"/>
    </row>
    <row r="72" spans="3:15" ht="18.75" customHeight="1" x14ac:dyDescent="0.25">
      <c r="C72" s="4"/>
      <c r="D72" s="4"/>
      <c r="E72" s="4"/>
      <c r="F72" s="4"/>
      <c r="G72" s="4"/>
      <c r="H72" s="49"/>
      <c r="I72" s="45"/>
      <c r="J72" s="4"/>
      <c r="K72" s="4"/>
      <c r="L72" s="4"/>
      <c r="M72" s="4"/>
      <c r="N72" s="4"/>
      <c r="O72" s="4"/>
    </row>
    <row r="73" spans="3:15" ht="18.75" customHeight="1" x14ac:dyDescent="0.25">
      <c r="C73" s="4"/>
      <c r="D73" s="4"/>
      <c r="E73" s="4"/>
      <c r="F73" s="4"/>
      <c r="G73" s="4"/>
      <c r="H73" s="49"/>
      <c r="I73" s="45"/>
      <c r="J73" s="4"/>
      <c r="K73" s="4"/>
      <c r="L73" s="4"/>
      <c r="M73" s="4"/>
      <c r="N73" s="4"/>
      <c r="O73" s="4"/>
    </row>
    <row r="74" spans="3:15" ht="18.75" customHeight="1" x14ac:dyDescent="0.25">
      <c r="C74" s="4"/>
      <c r="D74" s="4"/>
      <c r="E74" s="4"/>
      <c r="F74" s="4"/>
      <c r="G74" s="4"/>
      <c r="H74" s="49"/>
      <c r="I74" s="45"/>
      <c r="J74" s="4"/>
      <c r="K74" s="4"/>
      <c r="L74" s="4"/>
      <c r="M74" s="4"/>
      <c r="N74" s="4"/>
      <c r="O74" s="4"/>
    </row>
    <row r="75" spans="3:15" ht="18.75" customHeight="1" x14ac:dyDescent="0.25">
      <c r="C75" s="4"/>
      <c r="D75" s="4"/>
      <c r="E75" s="4"/>
      <c r="F75" s="4"/>
      <c r="G75" s="4"/>
      <c r="H75" s="49"/>
      <c r="I75" s="45"/>
      <c r="J75" s="4"/>
      <c r="K75" s="4"/>
      <c r="L75" s="4"/>
      <c r="M75" s="4"/>
      <c r="N75" s="4"/>
      <c r="O75" s="4"/>
    </row>
    <row r="76" spans="3:15" ht="18.75" customHeight="1" x14ac:dyDescent="0.25">
      <c r="C76" s="4"/>
      <c r="D76" s="4"/>
      <c r="E76" s="4"/>
      <c r="F76" s="4"/>
      <c r="G76" s="4"/>
      <c r="H76" s="49"/>
      <c r="I76" s="45"/>
      <c r="J76" s="4"/>
      <c r="K76" s="4"/>
      <c r="L76" s="4"/>
      <c r="M76" s="4"/>
      <c r="N76" s="4"/>
      <c r="O76" s="4"/>
    </row>
    <row r="77" spans="3:15" ht="18.75" customHeight="1" x14ac:dyDescent="0.25">
      <c r="C77" s="4"/>
      <c r="D77" s="4"/>
      <c r="E77" s="4"/>
      <c r="F77" s="4"/>
      <c r="G77" s="4"/>
      <c r="H77" s="49"/>
      <c r="I77" s="45"/>
      <c r="J77" s="4"/>
      <c r="K77" s="4"/>
      <c r="L77" s="4"/>
      <c r="M77" s="4"/>
      <c r="N77" s="4"/>
      <c r="O77" s="4"/>
    </row>
    <row r="78" spans="3:15" ht="18.75" customHeight="1" x14ac:dyDescent="0.25">
      <c r="C78" s="4"/>
      <c r="D78" s="4"/>
      <c r="E78" s="4"/>
      <c r="F78" s="4"/>
      <c r="G78" s="4"/>
      <c r="H78" s="49"/>
      <c r="I78" s="45"/>
      <c r="J78" s="4"/>
      <c r="K78" s="4"/>
      <c r="L78" s="4"/>
      <c r="M78" s="4"/>
      <c r="N78" s="4"/>
      <c r="O78" s="4"/>
    </row>
    <row r="79" spans="3:15" ht="18.75" customHeight="1" x14ac:dyDescent="0.25">
      <c r="C79" s="4"/>
      <c r="D79" s="4"/>
      <c r="E79" s="4"/>
      <c r="F79" s="4"/>
      <c r="G79" s="4"/>
      <c r="H79" s="49"/>
      <c r="I79" s="45"/>
      <c r="J79" s="4"/>
      <c r="K79" s="4"/>
      <c r="L79" s="4"/>
      <c r="M79" s="4"/>
      <c r="N79" s="4"/>
      <c r="O79" s="4"/>
    </row>
    <row r="80" spans="3:15" ht="18.75" customHeight="1" x14ac:dyDescent="0.25">
      <c r="C80" s="4"/>
      <c r="D80" s="4"/>
      <c r="E80" s="4"/>
      <c r="F80" s="4"/>
      <c r="G80" s="4"/>
      <c r="H80" s="49"/>
      <c r="I80" s="45"/>
      <c r="J80" s="4"/>
      <c r="K80" s="4"/>
      <c r="L80" s="4"/>
      <c r="M80" s="4"/>
      <c r="N80" s="4"/>
      <c r="O80" s="4"/>
    </row>
    <row r="81" spans="3:15" ht="18.75" customHeight="1" x14ac:dyDescent="0.25">
      <c r="C81" s="4"/>
      <c r="D81" s="4"/>
      <c r="E81" s="4"/>
      <c r="F81" s="4"/>
      <c r="G81" s="4"/>
      <c r="H81" s="49"/>
      <c r="I81" s="45"/>
      <c r="J81" s="4"/>
      <c r="K81" s="4"/>
      <c r="L81" s="4"/>
      <c r="M81" s="4"/>
      <c r="N81" s="4"/>
      <c r="O81" s="4"/>
    </row>
    <row r="82" spans="3:15" ht="18.75" customHeight="1" x14ac:dyDescent="0.25">
      <c r="C82" s="4"/>
      <c r="D82" s="4"/>
      <c r="E82" s="4"/>
      <c r="F82" s="4"/>
      <c r="G82" s="4"/>
      <c r="H82" s="49"/>
      <c r="I82" s="45"/>
      <c r="J82" s="4"/>
      <c r="K82" s="4"/>
      <c r="L82" s="4"/>
      <c r="M82" s="4"/>
      <c r="N82" s="4"/>
      <c r="O82" s="4"/>
    </row>
    <row r="83" spans="3:15" ht="18.75" customHeight="1" x14ac:dyDescent="0.25">
      <c r="C83" s="4"/>
      <c r="D83" s="4"/>
      <c r="E83" s="4"/>
      <c r="F83" s="4"/>
      <c r="G83" s="4"/>
      <c r="H83" s="49"/>
      <c r="I83" s="45"/>
      <c r="J83" s="4"/>
      <c r="K83" s="4"/>
      <c r="L83" s="4"/>
      <c r="M83" s="4"/>
      <c r="N83" s="4"/>
      <c r="O83" s="4"/>
    </row>
    <row r="84" spans="3:15" ht="18.75" customHeight="1" x14ac:dyDescent="0.25">
      <c r="C84" s="4"/>
      <c r="D84" s="4"/>
      <c r="E84" s="4"/>
      <c r="F84" s="4"/>
      <c r="G84" s="4"/>
      <c r="H84" s="49"/>
      <c r="I84" s="45"/>
      <c r="J84" s="4"/>
      <c r="K84" s="4"/>
      <c r="L84" s="4"/>
      <c r="M84" s="4"/>
      <c r="N84" s="4"/>
      <c r="O84" s="4"/>
    </row>
    <row r="85" spans="3:15" ht="18.75" customHeight="1" x14ac:dyDescent="0.25">
      <c r="C85" s="4"/>
      <c r="D85" s="4"/>
      <c r="E85" s="4"/>
      <c r="F85" s="4"/>
      <c r="G85" s="4"/>
      <c r="H85" s="49"/>
      <c r="I85" s="45"/>
      <c r="J85" s="4"/>
      <c r="K85" s="4"/>
      <c r="L85" s="4"/>
      <c r="M85" s="4"/>
      <c r="N85" s="4"/>
      <c r="O85" s="4"/>
    </row>
  </sheetData>
  <mergeCells count="16">
    <mergeCell ref="L3:L4"/>
    <mergeCell ref="M3:N3"/>
    <mergeCell ref="O3:O4"/>
    <mergeCell ref="H30:O30"/>
    <mergeCell ref="H31:O31"/>
    <mergeCell ref="H36:O36"/>
    <mergeCell ref="K2:O2"/>
    <mergeCell ref="A3:A4"/>
    <mergeCell ref="B3:B4"/>
    <mergeCell ref="F3:F4"/>
    <mergeCell ref="H3:H4"/>
    <mergeCell ref="I3:I4"/>
    <mergeCell ref="J3:J4"/>
    <mergeCell ref="K3:K4"/>
    <mergeCell ref="G3:G4"/>
    <mergeCell ref="A1:O1"/>
  </mergeCells>
  <pageMargins left="0.24" right="0.16" top="0.27" bottom="0.21" header="0.3" footer="0.3"/>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workbookViewId="0">
      <selection activeCell="J10" sqref="J10"/>
    </sheetView>
  </sheetViews>
  <sheetFormatPr defaultRowHeight="18.75" x14ac:dyDescent="0.25"/>
  <cols>
    <col min="1" max="1" width="8.625" style="10" customWidth="1"/>
    <col min="2" max="2" width="56.875" style="4" customWidth="1"/>
    <col min="3" max="3" width="18.625" style="11" hidden="1" customWidth="1"/>
    <col min="4" max="5" width="16.875" style="11" hidden="1" customWidth="1"/>
    <col min="6" max="6" width="16.875" style="11" customWidth="1"/>
    <col min="7" max="7" width="21.375" style="11" customWidth="1"/>
    <col min="8" max="8" width="19.875" style="11" customWidth="1"/>
    <col min="9" max="9" width="30.75" style="12" customWidth="1"/>
    <col min="10" max="10" width="22.25" style="13" customWidth="1"/>
    <col min="11" max="11" width="17" style="11" customWidth="1"/>
    <col min="12" max="15" width="15.75" style="11" hidden="1" customWidth="1"/>
    <col min="16" max="16" width="28.25" style="14" customWidth="1"/>
    <col min="17" max="17" width="14.875" style="4" bestFit="1" customWidth="1"/>
    <col min="18" max="18" width="9" style="4"/>
    <col min="19" max="19" width="9.25" style="4" bestFit="1" customWidth="1"/>
    <col min="20" max="16384" width="9" style="4"/>
  </cols>
  <sheetData>
    <row r="1" spans="1:21" s="9" customFormat="1" x14ac:dyDescent="0.25">
      <c r="A1" s="81" t="s">
        <v>41</v>
      </c>
      <c r="B1" s="81"/>
      <c r="C1" s="8"/>
      <c r="D1" s="8"/>
      <c r="E1" s="8"/>
      <c r="F1" s="8"/>
      <c r="G1" s="8"/>
      <c r="H1" s="8"/>
      <c r="I1" s="82" t="s">
        <v>43</v>
      </c>
      <c r="J1" s="82"/>
      <c r="K1" s="82"/>
      <c r="L1" s="82"/>
      <c r="M1" s="82"/>
      <c r="N1" s="82"/>
      <c r="O1" s="82"/>
      <c r="P1" s="82"/>
    </row>
    <row r="2" spans="1:21" s="9" customFormat="1" x14ac:dyDescent="0.25">
      <c r="A2" s="81" t="s">
        <v>42</v>
      </c>
      <c r="B2" s="81"/>
      <c r="C2" s="8"/>
      <c r="D2" s="8"/>
      <c r="E2" s="8"/>
      <c r="F2" s="8"/>
      <c r="G2" s="8"/>
      <c r="H2" s="8"/>
      <c r="I2" s="82" t="s">
        <v>44</v>
      </c>
      <c r="J2" s="82"/>
      <c r="K2" s="82"/>
      <c r="L2" s="82"/>
      <c r="M2" s="82"/>
      <c r="N2" s="82"/>
      <c r="O2" s="82"/>
      <c r="P2" s="82"/>
    </row>
    <row r="3" spans="1:21" ht="54" customHeight="1" x14ac:dyDescent="0.25">
      <c r="B3" s="10" t="s">
        <v>49</v>
      </c>
      <c r="I3" s="83" t="s">
        <v>65</v>
      </c>
      <c r="J3" s="83"/>
      <c r="K3" s="83"/>
      <c r="L3" s="83"/>
      <c r="M3" s="83"/>
      <c r="N3" s="83"/>
      <c r="O3" s="83"/>
      <c r="P3" s="83"/>
    </row>
    <row r="4" spans="1:21" ht="43.5" customHeight="1" x14ac:dyDescent="0.25">
      <c r="A4" s="80" t="s">
        <v>66</v>
      </c>
      <c r="B4" s="80"/>
      <c r="C4" s="80"/>
      <c r="D4" s="80"/>
      <c r="E4" s="80"/>
      <c r="F4" s="80"/>
      <c r="G4" s="80"/>
      <c r="H4" s="80"/>
      <c r="I4" s="80"/>
      <c r="J4" s="80"/>
      <c r="K4" s="80"/>
      <c r="L4" s="80"/>
      <c r="M4" s="80"/>
      <c r="N4" s="80"/>
      <c r="O4" s="80"/>
      <c r="P4" s="80"/>
    </row>
    <row r="5" spans="1:21" ht="25.5" customHeight="1" x14ac:dyDescent="0.25">
      <c r="A5" s="15"/>
      <c r="B5" s="16"/>
      <c r="C5" s="17"/>
      <c r="D5" s="17"/>
      <c r="E5" s="17"/>
      <c r="F5" s="17"/>
      <c r="G5" s="17"/>
      <c r="H5" s="17"/>
      <c r="I5" s="18"/>
      <c r="J5" s="19"/>
      <c r="K5" s="20"/>
      <c r="L5" s="79" t="s">
        <v>40</v>
      </c>
      <c r="M5" s="79"/>
      <c r="N5" s="79"/>
      <c r="O5" s="79"/>
      <c r="P5" s="79"/>
    </row>
    <row r="6" spans="1:21" ht="27.75" customHeight="1" x14ac:dyDescent="0.25">
      <c r="A6" s="74" t="s">
        <v>2</v>
      </c>
      <c r="B6" s="75" t="s">
        <v>3</v>
      </c>
      <c r="C6" s="21" t="s">
        <v>34</v>
      </c>
      <c r="D6" s="22"/>
      <c r="E6" s="22"/>
      <c r="F6" s="77" t="s">
        <v>35</v>
      </c>
      <c r="G6" s="72" t="s">
        <v>45</v>
      </c>
      <c r="H6" s="73"/>
      <c r="I6" s="77" t="s">
        <v>4</v>
      </c>
      <c r="J6" s="78" t="s">
        <v>50</v>
      </c>
      <c r="K6" s="77" t="s">
        <v>51</v>
      </c>
      <c r="L6" s="76" t="s">
        <v>20</v>
      </c>
      <c r="M6" s="76" t="s">
        <v>21</v>
      </c>
      <c r="N6" s="76" t="s">
        <v>22</v>
      </c>
      <c r="O6" s="76"/>
      <c r="P6" s="75" t="s">
        <v>5</v>
      </c>
    </row>
    <row r="7" spans="1:21" ht="66" customHeight="1" x14ac:dyDescent="0.25">
      <c r="A7" s="74"/>
      <c r="B7" s="75"/>
      <c r="C7" s="23" t="s">
        <v>17</v>
      </c>
      <c r="D7" s="23" t="s">
        <v>19</v>
      </c>
      <c r="E7" s="54" t="s">
        <v>18</v>
      </c>
      <c r="F7" s="77"/>
      <c r="G7" s="53" t="s">
        <v>67</v>
      </c>
      <c r="H7" s="23" t="s">
        <v>68</v>
      </c>
      <c r="I7" s="77"/>
      <c r="J7" s="78"/>
      <c r="K7" s="77"/>
      <c r="L7" s="76"/>
      <c r="M7" s="76"/>
      <c r="N7" s="24" t="s">
        <v>23</v>
      </c>
      <c r="O7" s="24" t="s">
        <v>24</v>
      </c>
      <c r="P7" s="75"/>
    </row>
    <row r="8" spans="1:21" s="9" customFormat="1" ht="39.75" customHeight="1" x14ac:dyDescent="0.25">
      <c r="A8" s="25"/>
      <c r="B8" s="26" t="s">
        <v>6</v>
      </c>
      <c r="C8" s="27" t="e">
        <f>#REF!+#REF!</f>
        <v>#REF!</v>
      </c>
      <c r="D8" s="27" t="e">
        <f>#REF!+#REF!</f>
        <v>#REF!</v>
      </c>
      <c r="E8" s="27" t="e">
        <f>#REF!+#REF!</f>
        <v>#REF!</v>
      </c>
      <c r="F8" s="27">
        <f>+F9+F13</f>
        <v>7705.2489999999998</v>
      </c>
      <c r="G8" s="27">
        <f>+G9+G13</f>
        <v>875.24900000000002</v>
      </c>
      <c r="H8" s="27">
        <f>+H9+H13</f>
        <v>6830</v>
      </c>
      <c r="I8" s="27"/>
      <c r="J8" s="27">
        <f>+J9+J13</f>
        <v>4175.7700000000004</v>
      </c>
      <c r="K8" s="28">
        <f>+J8/F8%</f>
        <v>54.193835916269556</v>
      </c>
      <c r="L8" s="27" t="e">
        <f>+#REF!+#REF!+#REF!</f>
        <v>#REF!</v>
      </c>
      <c r="M8" s="29"/>
      <c r="N8" s="29"/>
      <c r="O8" s="29"/>
      <c r="P8" s="30"/>
      <c r="Q8" s="31"/>
    </row>
    <row r="9" spans="1:21" s="37" customFormat="1" ht="28.5" customHeight="1" x14ac:dyDescent="0.25">
      <c r="A9" s="50" t="s">
        <v>0</v>
      </c>
      <c r="B9" s="32" t="s">
        <v>30</v>
      </c>
      <c r="C9" s="33">
        <f>SUM(C10:C12)</f>
        <v>0</v>
      </c>
      <c r="D9" s="33">
        <f>SUM(D10:D12)</f>
        <v>0</v>
      </c>
      <c r="E9" s="33">
        <f>SUM(E10:E12)</f>
        <v>0</v>
      </c>
      <c r="F9" s="55">
        <f t="shared" ref="F9:G9" si="0">+F12+F10+F11</f>
        <v>4690</v>
      </c>
      <c r="G9" s="55">
        <f t="shared" si="0"/>
        <v>0</v>
      </c>
      <c r="H9" s="55">
        <f>+H12+H10+H11</f>
        <v>4690</v>
      </c>
      <c r="I9" s="55"/>
      <c r="J9" s="70">
        <f>SUM(J10:J12)</f>
        <v>4175.7700000000004</v>
      </c>
      <c r="K9" s="34">
        <f>+J9/H9</f>
        <v>0.89035607675906192</v>
      </c>
      <c r="L9" s="33"/>
      <c r="M9" s="33"/>
      <c r="N9" s="33"/>
      <c r="O9" s="35"/>
      <c r="P9" s="33"/>
      <c r="Q9" s="36"/>
      <c r="U9" s="64"/>
    </row>
    <row r="10" spans="1:21" s="45" customFormat="1" ht="47.25" customHeight="1" x14ac:dyDescent="0.25">
      <c r="A10" s="38">
        <v>1</v>
      </c>
      <c r="B10" s="39" t="s">
        <v>57</v>
      </c>
      <c r="C10" s="40"/>
      <c r="D10" s="40"/>
      <c r="E10" s="40"/>
      <c r="F10" s="40">
        <f>+G10+H10</f>
        <v>940</v>
      </c>
      <c r="G10" s="41"/>
      <c r="H10" s="41">
        <v>940</v>
      </c>
      <c r="I10" s="42" t="s">
        <v>62</v>
      </c>
      <c r="J10" s="95"/>
      <c r="K10" s="43">
        <f>+J10/H10</f>
        <v>0</v>
      </c>
      <c r="L10" s="40"/>
      <c r="M10" s="40"/>
      <c r="N10" s="40"/>
      <c r="O10" s="44"/>
      <c r="P10" s="40"/>
    </row>
    <row r="11" spans="1:21" s="45" customFormat="1" ht="47.25" customHeight="1" x14ac:dyDescent="0.25">
      <c r="A11" s="38">
        <v>2</v>
      </c>
      <c r="B11" s="39" t="s">
        <v>58</v>
      </c>
      <c r="C11" s="40"/>
      <c r="D11" s="40"/>
      <c r="E11" s="40"/>
      <c r="F11" s="40">
        <f>+G11+H11</f>
        <v>2000</v>
      </c>
      <c r="G11" s="41"/>
      <c r="H11" s="41">
        <v>2000</v>
      </c>
      <c r="I11" s="42" t="s">
        <v>62</v>
      </c>
      <c r="J11" s="95"/>
      <c r="K11" s="43">
        <f>+J11/H11</f>
        <v>0</v>
      </c>
      <c r="L11" s="40"/>
      <c r="M11" s="40"/>
      <c r="N11" s="40"/>
      <c r="O11" s="44"/>
      <c r="P11" s="40"/>
    </row>
    <row r="12" spans="1:21" s="45" customFormat="1" ht="47.25" customHeight="1" x14ac:dyDescent="0.25">
      <c r="A12" s="38">
        <v>3</v>
      </c>
      <c r="B12" s="94" t="s">
        <v>81</v>
      </c>
      <c r="C12" s="40"/>
      <c r="D12" s="40"/>
      <c r="E12" s="40"/>
      <c r="F12" s="40">
        <f>+G12+H12</f>
        <v>1750</v>
      </c>
      <c r="G12" s="40"/>
      <c r="H12" s="41">
        <v>1750</v>
      </c>
      <c r="I12" s="42"/>
      <c r="J12" s="40">
        <v>4175.7700000000004</v>
      </c>
      <c r="K12" s="43">
        <f>+J12/H12</f>
        <v>2.3861542857142859</v>
      </c>
      <c r="L12" s="40" t="e">
        <f>+J12-#REF!</f>
        <v>#REF!</v>
      </c>
      <c r="M12" s="40" t="s">
        <v>26</v>
      </c>
      <c r="N12" s="40"/>
      <c r="O12" s="44" t="s">
        <v>25</v>
      </c>
      <c r="P12" s="40"/>
    </row>
    <row r="13" spans="1:21" s="9" customFormat="1" ht="32.25" customHeight="1" x14ac:dyDescent="0.25">
      <c r="A13" s="25" t="s">
        <v>1</v>
      </c>
      <c r="B13" s="26" t="s">
        <v>31</v>
      </c>
      <c r="C13" s="26"/>
      <c r="D13" s="26"/>
      <c r="E13" s="26"/>
      <c r="F13" s="55">
        <f>+F14+F20+F21+F22+F26+F30</f>
        <v>3015.2489999999998</v>
      </c>
      <c r="G13" s="55">
        <f>+G14+G20+G21+G22+G26+G30</f>
        <v>875.24900000000002</v>
      </c>
      <c r="H13" s="55">
        <f>+H14+H20+H21+H22+H26+H30</f>
        <v>2140</v>
      </c>
      <c r="I13" s="55"/>
      <c r="J13" s="68">
        <f>+J14+J20+J22+J26+J30</f>
        <v>0</v>
      </c>
      <c r="K13" s="43">
        <f>+J13/F13</f>
        <v>0</v>
      </c>
      <c r="L13" s="26"/>
      <c r="M13" s="26"/>
      <c r="N13" s="26"/>
      <c r="O13" s="26"/>
      <c r="P13" s="26"/>
    </row>
    <row r="14" spans="1:21" s="57" customFormat="1" ht="32.25" customHeight="1" x14ac:dyDescent="0.25">
      <c r="A14" s="58">
        <v>1</v>
      </c>
      <c r="B14" s="59" t="s">
        <v>32</v>
      </c>
      <c r="C14" s="56"/>
      <c r="D14" s="56"/>
      <c r="E14" s="56"/>
      <c r="F14" s="33">
        <f t="shared" ref="F14:G14" si="1">SUM(F15:F19)</f>
        <v>1318.5360000000001</v>
      </c>
      <c r="G14" s="33">
        <f t="shared" si="1"/>
        <v>538.53599999999994</v>
      </c>
      <c r="H14" s="33">
        <f>SUM(H15:H19)</f>
        <v>780</v>
      </c>
      <c r="I14" s="33"/>
      <c r="J14" s="69">
        <f>+J15+J16+J17+J19</f>
        <v>0</v>
      </c>
      <c r="K14" s="60">
        <f>+J14/F14</f>
        <v>0</v>
      </c>
      <c r="L14" s="56"/>
      <c r="M14" s="56"/>
      <c r="N14" s="56"/>
      <c r="O14" s="56"/>
      <c r="P14" s="48"/>
    </row>
    <row r="15" spans="1:21" ht="60" customHeight="1" x14ac:dyDescent="0.25">
      <c r="A15" s="47" t="s">
        <v>39</v>
      </c>
      <c r="B15" s="1" t="s">
        <v>53</v>
      </c>
      <c r="C15" s="3"/>
      <c r="D15" s="3"/>
      <c r="E15" s="3"/>
      <c r="F15" s="40">
        <f t="shared" ref="F15:F32" si="2">+G15+H15</f>
        <v>300</v>
      </c>
      <c r="G15" s="2">
        <v>300</v>
      </c>
      <c r="H15" s="2"/>
      <c r="I15" s="3"/>
      <c r="J15" s="46">
        <v>0</v>
      </c>
      <c r="K15" s="60">
        <f t="shared" ref="K15:K32" si="3">+J15/F15</f>
        <v>0</v>
      </c>
      <c r="L15" s="3"/>
      <c r="M15" s="3"/>
      <c r="N15" s="3"/>
      <c r="O15" s="3"/>
      <c r="P15" s="48"/>
      <c r="S15" s="66"/>
    </row>
    <row r="16" spans="1:21" ht="81.75" customHeight="1" x14ac:dyDescent="0.25">
      <c r="A16" s="47" t="s">
        <v>39</v>
      </c>
      <c r="B16" s="1" t="s">
        <v>38</v>
      </c>
      <c r="C16" s="3"/>
      <c r="D16" s="3"/>
      <c r="E16" s="3"/>
      <c r="F16" s="85">
        <f t="shared" si="2"/>
        <v>522.9</v>
      </c>
      <c r="G16" s="5">
        <f>622.9-400</f>
        <v>222.89999999999998</v>
      </c>
      <c r="H16" s="2">
        <v>300</v>
      </c>
      <c r="I16" s="48"/>
      <c r="J16" s="46"/>
      <c r="K16" s="60">
        <f t="shared" si="3"/>
        <v>0</v>
      </c>
      <c r="L16" s="3"/>
      <c r="M16" s="3"/>
      <c r="N16" s="3"/>
      <c r="O16" s="3"/>
      <c r="P16" s="48"/>
    </row>
    <row r="17" spans="1:24" ht="87" customHeight="1" x14ac:dyDescent="0.25">
      <c r="A17" s="47" t="s">
        <v>39</v>
      </c>
      <c r="B17" s="90" t="s">
        <v>71</v>
      </c>
      <c r="C17" s="3"/>
      <c r="D17" s="3"/>
      <c r="E17" s="3"/>
      <c r="F17" s="40">
        <f t="shared" si="2"/>
        <v>50</v>
      </c>
      <c r="G17" s="5"/>
      <c r="H17" s="2">
        <v>50</v>
      </c>
      <c r="I17" s="48"/>
      <c r="J17" s="46"/>
      <c r="K17" s="60"/>
      <c r="L17" s="3"/>
      <c r="M17" s="3"/>
      <c r="N17" s="3"/>
      <c r="O17" s="3"/>
      <c r="P17" s="48"/>
      <c r="T17" s="65"/>
    </row>
    <row r="18" spans="1:24" ht="89.25" customHeight="1" x14ac:dyDescent="0.25">
      <c r="A18" s="47"/>
      <c r="B18" s="90" t="s">
        <v>72</v>
      </c>
      <c r="C18" s="3"/>
      <c r="D18" s="3"/>
      <c r="E18" s="3"/>
      <c r="F18" s="40">
        <f t="shared" si="2"/>
        <v>400</v>
      </c>
      <c r="G18" s="5"/>
      <c r="H18" s="2">
        <v>400</v>
      </c>
      <c r="I18" s="48"/>
      <c r="J18" s="46"/>
      <c r="K18" s="60"/>
      <c r="L18" s="3"/>
      <c r="M18" s="3"/>
      <c r="N18" s="3"/>
      <c r="O18" s="3"/>
      <c r="P18" s="48"/>
      <c r="T18" s="65"/>
    </row>
    <row r="19" spans="1:24" ht="68.25" customHeight="1" x14ac:dyDescent="0.25">
      <c r="A19" s="47" t="s">
        <v>39</v>
      </c>
      <c r="B19" s="1" t="s">
        <v>46</v>
      </c>
      <c r="C19" s="3"/>
      <c r="D19" s="3"/>
      <c r="E19" s="3"/>
      <c r="F19" s="67">
        <f>+G19+H19</f>
        <v>45.635999999999996</v>
      </c>
      <c r="G19" s="6">
        <v>15.635999999999999</v>
      </c>
      <c r="H19" s="2">
        <v>30</v>
      </c>
      <c r="I19" s="48"/>
      <c r="J19" s="46"/>
      <c r="K19" s="60">
        <f t="shared" si="3"/>
        <v>0</v>
      </c>
      <c r="L19" s="3"/>
      <c r="M19" s="3"/>
      <c r="N19" s="3"/>
      <c r="O19" s="3"/>
      <c r="P19" s="48"/>
      <c r="R19" s="86">
        <f>+J19-F19</f>
        <v>-45.635999999999996</v>
      </c>
    </row>
    <row r="20" spans="1:24" s="9" customFormat="1" ht="69.75" customHeight="1" x14ac:dyDescent="0.25">
      <c r="A20" s="25">
        <v>2</v>
      </c>
      <c r="B20" s="61" t="s">
        <v>37</v>
      </c>
      <c r="C20" s="26"/>
      <c r="D20" s="26"/>
      <c r="E20" s="26"/>
      <c r="F20" s="55">
        <f t="shared" si="2"/>
        <v>736.71299999999997</v>
      </c>
      <c r="G20" s="62">
        <v>336.71300000000002</v>
      </c>
      <c r="H20" s="62">
        <v>400</v>
      </c>
      <c r="I20" s="3"/>
      <c r="J20" s="46"/>
      <c r="K20" s="60">
        <f t="shared" si="3"/>
        <v>0</v>
      </c>
      <c r="L20" s="26"/>
      <c r="M20" s="26"/>
      <c r="N20" s="26"/>
      <c r="O20" s="26"/>
      <c r="P20" s="26"/>
      <c r="S20" s="87">
        <f>+H20-J20</f>
        <v>400</v>
      </c>
    </row>
    <row r="21" spans="1:24" s="9" customFormat="1" ht="99.75" customHeight="1" x14ac:dyDescent="0.25">
      <c r="A21" s="25">
        <v>3</v>
      </c>
      <c r="B21" s="61" t="s">
        <v>77</v>
      </c>
      <c r="C21" s="26"/>
      <c r="D21" s="26"/>
      <c r="E21" s="26"/>
      <c r="F21" s="55">
        <f t="shared" si="2"/>
        <v>150</v>
      </c>
      <c r="G21" s="62"/>
      <c r="H21" s="62">
        <v>150</v>
      </c>
      <c r="I21" s="3"/>
      <c r="J21" s="46"/>
      <c r="K21" s="60"/>
      <c r="L21" s="26"/>
      <c r="M21" s="26"/>
      <c r="N21" s="26"/>
      <c r="O21" s="26"/>
      <c r="P21" s="26"/>
      <c r="S21" s="87"/>
    </row>
    <row r="22" spans="1:24" s="9" customFormat="1" ht="51.75" customHeight="1" x14ac:dyDescent="0.25">
      <c r="A22" s="91">
        <v>3</v>
      </c>
      <c r="B22" s="89" t="s">
        <v>76</v>
      </c>
      <c r="C22" s="26"/>
      <c r="D22" s="26"/>
      <c r="E22" s="26"/>
      <c r="F22" s="55">
        <f t="shared" si="2"/>
        <v>300</v>
      </c>
      <c r="G22" s="62"/>
      <c r="H22" s="62">
        <f>+H23+H24+H25</f>
        <v>300</v>
      </c>
      <c r="I22" s="26"/>
      <c r="J22" s="46"/>
      <c r="K22" s="60"/>
      <c r="L22" s="26"/>
      <c r="M22" s="26"/>
      <c r="N22" s="26"/>
      <c r="O22" s="26"/>
      <c r="P22" s="26"/>
    </row>
    <row r="23" spans="1:24" s="9" customFormat="1" ht="69.75" customHeight="1" x14ac:dyDescent="0.25">
      <c r="A23" s="25"/>
      <c r="B23" s="88" t="s">
        <v>73</v>
      </c>
      <c r="C23" s="26"/>
      <c r="D23" s="26"/>
      <c r="E23" s="26"/>
      <c r="F23" s="40">
        <f t="shared" si="2"/>
        <v>100</v>
      </c>
      <c r="G23" s="62"/>
      <c r="H23" s="2">
        <v>100</v>
      </c>
      <c r="I23" s="26"/>
      <c r="J23" s="46"/>
      <c r="K23" s="60"/>
      <c r="L23" s="26"/>
      <c r="M23" s="26"/>
      <c r="N23" s="26"/>
      <c r="O23" s="26"/>
      <c r="P23" s="26"/>
      <c r="X23" s="88"/>
    </row>
    <row r="24" spans="1:24" s="9" customFormat="1" ht="54.75" customHeight="1" x14ac:dyDescent="0.25">
      <c r="A24" s="25"/>
      <c r="B24" s="88" t="s">
        <v>74</v>
      </c>
      <c r="C24" s="26"/>
      <c r="D24" s="26"/>
      <c r="E24" s="26"/>
      <c r="F24" s="40">
        <f t="shared" si="2"/>
        <v>100</v>
      </c>
      <c r="G24" s="62"/>
      <c r="H24" s="2">
        <v>100</v>
      </c>
      <c r="I24" s="26"/>
      <c r="J24" s="46"/>
      <c r="K24" s="60"/>
      <c r="L24" s="26"/>
      <c r="M24" s="26"/>
      <c r="N24" s="26"/>
      <c r="O24" s="26"/>
      <c r="P24" s="26"/>
      <c r="X24" s="88"/>
    </row>
    <row r="25" spans="1:24" s="9" customFormat="1" ht="54.75" customHeight="1" x14ac:dyDescent="0.25">
      <c r="A25" s="25"/>
      <c r="B25" s="88" t="s">
        <v>75</v>
      </c>
      <c r="C25" s="26"/>
      <c r="D25" s="26"/>
      <c r="E25" s="26"/>
      <c r="F25" s="40">
        <f t="shared" si="2"/>
        <v>100</v>
      </c>
      <c r="G25" s="62"/>
      <c r="H25" s="2">
        <v>100</v>
      </c>
      <c r="I25" s="26"/>
      <c r="J25" s="46"/>
      <c r="K25" s="60"/>
      <c r="L25" s="26"/>
      <c r="M25" s="26"/>
      <c r="N25" s="26"/>
      <c r="O25" s="26"/>
      <c r="P25" s="26"/>
      <c r="X25" s="88"/>
    </row>
    <row r="26" spans="1:24" s="9" customFormat="1" ht="40.5" customHeight="1" x14ac:dyDescent="0.25">
      <c r="A26" s="25">
        <v>4</v>
      </c>
      <c r="B26" s="61" t="s">
        <v>8</v>
      </c>
      <c r="C26" s="26"/>
      <c r="D26" s="26"/>
      <c r="E26" s="26"/>
      <c r="F26" s="55">
        <f>+F27+F28</f>
        <v>110</v>
      </c>
      <c r="G26" s="55">
        <f>+G27+G28</f>
        <v>0</v>
      </c>
      <c r="H26" s="55">
        <f>+H27+H28+H29</f>
        <v>110</v>
      </c>
      <c r="I26" s="55">
        <f>+I27+I28</f>
        <v>0</v>
      </c>
      <c r="J26" s="55">
        <f>+J27+J28</f>
        <v>0</v>
      </c>
      <c r="K26" s="60">
        <f t="shared" si="3"/>
        <v>0</v>
      </c>
      <c r="L26" s="62">
        <f>SUM(L27:L32)</f>
        <v>0</v>
      </c>
      <c r="M26" s="62">
        <f>SUM(M27:M32)</f>
        <v>0</v>
      </c>
      <c r="N26" s="62">
        <f>SUM(N27:N32)</f>
        <v>0</v>
      </c>
      <c r="O26" s="62">
        <f>SUM(O27:O32)</f>
        <v>0</v>
      </c>
      <c r="P26" s="26"/>
      <c r="X26" s="88" t="s">
        <v>69</v>
      </c>
    </row>
    <row r="27" spans="1:24" ht="160.5" customHeight="1" x14ac:dyDescent="0.25">
      <c r="A27" s="47" t="s">
        <v>39</v>
      </c>
      <c r="B27" s="1" t="s">
        <v>79</v>
      </c>
      <c r="C27" s="3"/>
      <c r="D27" s="3"/>
      <c r="E27" s="3"/>
      <c r="F27" s="40">
        <f>+G27+H27+F29</f>
        <v>40</v>
      </c>
      <c r="G27" s="3"/>
      <c r="H27" s="2">
        <v>10</v>
      </c>
      <c r="I27" s="3"/>
      <c r="J27" s="46"/>
      <c r="K27" s="60">
        <f t="shared" si="3"/>
        <v>0</v>
      </c>
      <c r="L27" s="3"/>
      <c r="M27" s="3"/>
      <c r="N27" s="3"/>
      <c r="O27" s="3"/>
      <c r="P27" s="3"/>
    </row>
    <row r="28" spans="1:24" ht="32.25" customHeight="1" x14ac:dyDescent="0.25">
      <c r="A28" s="47" t="s">
        <v>39</v>
      </c>
      <c r="B28" s="1" t="s">
        <v>55</v>
      </c>
      <c r="C28" s="3"/>
      <c r="D28" s="3"/>
      <c r="E28" s="3"/>
      <c r="F28" s="40">
        <f>+G28+H28</f>
        <v>70</v>
      </c>
      <c r="G28" s="3"/>
      <c r="H28" s="2">
        <v>70</v>
      </c>
      <c r="I28" s="3"/>
      <c r="J28" s="46"/>
      <c r="K28" s="60">
        <f t="shared" si="3"/>
        <v>0</v>
      </c>
      <c r="L28" s="3"/>
      <c r="M28" s="3"/>
      <c r="N28" s="3"/>
      <c r="O28" s="3"/>
      <c r="P28" s="3"/>
      <c r="X28" s="88" t="s">
        <v>70</v>
      </c>
    </row>
    <row r="29" spans="1:24" ht="122.25" customHeight="1" x14ac:dyDescent="0.25">
      <c r="A29" s="47" t="s">
        <v>39</v>
      </c>
      <c r="B29" s="1" t="s">
        <v>78</v>
      </c>
      <c r="C29" s="3"/>
      <c r="D29" s="3"/>
      <c r="E29" s="3"/>
      <c r="F29" s="40">
        <f>+G29+H29</f>
        <v>30</v>
      </c>
      <c r="G29" s="3"/>
      <c r="H29" s="2">
        <v>30</v>
      </c>
      <c r="I29" s="3"/>
      <c r="J29" s="46"/>
      <c r="K29" s="60"/>
      <c r="L29" s="3"/>
      <c r="M29" s="3"/>
      <c r="N29" s="3"/>
      <c r="O29" s="3"/>
      <c r="P29" s="3"/>
      <c r="X29" s="92"/>
    </row>
    <row r="30" spans="1:24" s="9" customFormat="1" ht="47.25" customHeight="1" x14ac:dyDescent="0.25">
      <c r="A30" s="25">
        <v>5</v>
      </c>
      <c r="B30" s="61" t="s">
        <v>80</v>
      </c>
      <c r="C30" s="26"/>
      <c r="D30" s="26"/>
      <c r="E30" s="26"/>
      <c r="F30" s="55">
        <f>+G30+H30</f>
        <v>400</v>
      </c>
      <c r="G30" s="62"/>
      <c r="H30" s="62">
        <f>SUM(H31:H34)</f>
        <v>400</v>
      </c>
      <c r="I30" s="62">
        <f>SUM(I31:I34)</f>
        <v>0</v>
      </c>
      <c r="J30" s="46">
        <f>SUM(J31:J32)</f>
        <v>0</v>
      </c>
      <c r="K30" s="60">
        <f t="shared" si="3"/>
        <v>0</v>
      </c>
      <c r="L30" s="62">
        <f>SUM(L31:L34)</f>
        <v>0</v>
      </c>
      <c r="M30" s="62">
        <f>SUM(M31:M34)</f>
        <v>0</v>
      </c>
      <c r="N30" s="62">
        <f>SUM(N31:N34)</f>
        <v>0</v>
      </c>
      <c r="O30" s="62">
        <f>SUM(O31:O34)</f>
        <v>0</v>
      </c>
      <c r="P30" s="26"/>
    </row>
    <row r="31" spans="1:24" ht="115.5" customHeight="1" x14ac:dyDescent="0.25">
      <c r="A31" s="47" t="s">
        <v>39</v>
      </c>
      <c r="B31" s="1" t="s">
        <v>78</v>
      </c>
      <c r="C31" s="3"/>
      <c r="D31" s="3"/>
      <c r="E31" s="3"/>
      <c r="F31" s="40">
        <f t="shared" si="2"/>
        <v>300</v>
      </c>
      <c r="G31" s="3"/>
      <c r="H31" s="2">
        <v>300</v>
      </c>
      <c r="I31" s="3"/>
      <c r="J31" s="46"/>
      <c r="K31" s="60">
        <f t="shared" si="3"/>
        <v>0</v>
      </c>
      <c r="L31" s="3"/>
      <c r="M31" s="3"/>
      <c r="N31" s="3"/>
      <c r="O31" s="3"/>
      <c r="P31" s="3"/>
    </row>
    <row r="32" spans="1:24" ht="139.5" customHeight="1" x14ac:dyDescent="0.25">
      <c r="A32" s="47" t="s">
        <v>39</v>
      </c>
      <c r="B32" s="1" t="s">
        <v>79</v>
      </c>
      <c r="C32" s="3"/>
      <c r="D32" s="3"/>
      <c r="E32" s="3"/>
      <c r="F32" s="40">
        <f t="shared" si="2"/>
        <v>100</v>
      </c>
      <c r="G32" s="3"/>
      <c r="H32" s="2">
        <v>100</v>
      </c>
      <c r="I32" s="3"/>
      <c r="J32" s="46"/>
      <c r="K32" s="60">
        <f t="shared" si="3"/>
        <v>0</v>
      </c>
      <c r="L32" s="3"/>
      <c r="M32" s="3"/>
      <c r="N32" s="3"/>
      <c r="O32" s="3"/>
      <c r="P32" s="3"/>
    </row>
    <row r="33" spans="2:16" ht="18.75" customHeight="1" x14ac:dyDescent="0.25">
      <c r="C33" s="4"/>
      <c r="D33" s="4"/>
      <c r="E33" s="4"/>
      <c r="F33" s="4"/>
      <c r="G33" s="4"/>
      <c r="H33" s="4"/>
      <c r="I33" s="49"/>
      <c r="J33" s="45"/>
      <c r="K33" s="4"/>
      <c r="L33" s="4"/>
      <c r="M33" s="4"/>
      <c r="N33" s="4"/>
      <c r="O33" s="4"/>
      <c r="P33" s="4"/>
    </row>
    <row r="34" spans="2:16" ht="18.75" customHeight="1" x14ac:dyDescent="0.25">
      <c r="B34" s="7"/>
      <c r="C34" s="7"/>
      <c r="D34" s="7"/>
      <c r="E34" s="7"/>
      <c r="F34" s="7"/>
      <c r="G34" s="4"/>
      <c r="H34" s="4"/>
      <c r="I34" s="71"/>
      <c r="J34" s="71"/>
      <c r="K34" s="71"/>
      <c r="L34" s="71"/>
      <c r="M34" s="71"/>
      <c r="N34" s="71"/>
      <c r="O34" s="71"/>
      <c r="P34" s="71"/>
    </row>
    <row r="35" spans="2:16" ht="18.75" customHeight="1" x14ac:dyDescent="0.25">
      <c r="B35" s="63"/>
      <c r="C35" s="4"/>
      <c r="D35" s="4"/>
      <c r="E35" s="4"/>
      <c r="F35" s="4"/>
      <c r="G35" s="4"/>
      <c r="H35" s="4"/>
      <c r="I35" s="71"/>
      <c r="J35" s="71"/>
      <c r="K35" s="71"/>
      <c r="L35" s="71"/>
      <c r="M35" s="71"/>
      <c r="N35" s="71"/>
      <c r="O35" s="71"/>
      <c r="P35" s="71"/>
    </row>
    <row r="36" spans="2:16" ht="18.75" customHeight="1" x14ac:dyDescent="0.25">
      <c r="B36" s="63"/>
      <c r="C36" s="4"/>
      <c r="D36" s="4"/>
      <c r="E36" s="4"/>
      <c r="F36" s="4"/>
      <c r="G36" s="4"/>
      <c r="H36" s="4"/>
      <c r="I36" s="51"/>
      <c r="J36" s="52"/>
      <c r="K36" s="9"/>
      <c r="L36" s="9"/>
      <c r="M36" s="9"/>
      <c r="N36" s="9"/>
      <c r="O36" s="9"/>
      <c r="P36" s="9"/>
    </row>
    <row r="37" spans="2:16" ht="18.75" customHeight="1" x14ac:dyDescent="0.25">
      <c r="B37" s="63"/>
      <c r="C37" s="4"/>
      <c r="D37" s="4"/>
      <c r="E37" s="4"/>
      <c r="F37" s="4"/>
      <c r="G37" s="4"/>
      <c r="H37" s="4"/>
      <c r="I37" s="51"/>
      <c r="J37" s="52"/>
      <c r="K37" s="9"/>
      <c r="L37" s="9"/>
      <c r="M37" s="9"/>
      <c r="N37" s="9"/>
      <c r="O37" s="9"/>
      <c r="P37" s="9"/>
    </row>
    <row r="38" spans="2:16" ht="18.75" customHeight="1" x14ac:dyDescent="0.25">
      <c r="B38" s="7"/>
      <c r="C38" s="4"/>
      <c r="D38" s="4"/>
      <c r="E38" s="4"/>
      <c r="F38" s="4"/>
      <c r="G38" s="4"/>
      <c r="H38" s="4"/>
      <c r="I38" s="51"/>
      <c r="J38" s="52"/>
      <c r="K38" s="9"/>
      <c r="L38" s="9"/>
      <c r="M38" s="9"/>
      <c r="N38" s="9"/>
      <c r="O38" s="9"/>
      <c r="P38" s="9"/>
    </row>
    <row r="39" spans="2:16" ht="18.75" customHeight="1" x14ac:dyDescent="0.25">
      <c r="B39" s="7"/>
      <c r="C39" s="4"/>
      <c r="D39" s="4"/>
      <c r="E39" s="4"/>
      <c r="F39" s="4"/>
      <c r="G39" s="4"/>
      <c r="H39" s="4"/>
      <c r="I39" s="51"/>
      <c r="J39" s="52"/>
      <c r="K39" s="9"/>
      <c r="L39" s="9"/>
      <c r="M39" s="9"/>
      <c r="N39" s="9"/>
      <c r="O39" s="9"/>
      <c r="P39" s="9"/>
    </row>
    <row r="40" spans="2:16" ht="18.75" customHeight="1" x14ac:dyDescent="0.25">
      <c r="B40" s="7"/>
      <c r="C40" s="7"/>
      <c r="D40" s="7"/>
      <c r="E40" s="7"/>
      <c r="F40" s="7"/>
      <c r="G40" s="4"/>
      <c r="H40" s="4"/>
      <c r="I40" s="71"/>
      <c r="J40" s="71"/>
      <c r="K40" s="71"/>
      <c r="L40" s="71"/>
      <c r="M40" s="71"/>
      <c r="N40" s="71"/>
      <c r="O40" s="71"/>
      <c r="P40" s="71"/>
    </row>
    <row r="41" spans="2:16" ht="18.75" customHeight="1" x14ac:dyDescent="0.25">
      <c r="C41" s="4"/>
      <c r="D41" s="4"/>
      <c r="E41" s="4"/>
      <c r="F41" s="4"/>
      <c r="G41" s="4"/>
      <c r="H41" s="4"/>
      <c r="I41" s="49"/>
      <c r="J41" s="45"/>
      <c r="K41" s="4"/>
      <c r="L41" s="4"/>
      <c r="M41" s="4"/>
      <c r="N41" s="4"/>
      <c r="O41" s="4"/>
      <c r="P41" s="4"/>
    </row>
    <row r="42" spans="2:16" ht="18.75" customHeight="1" x14ac:dyDescent="0.25">
      <c r="C42" s="4"/>
      <c r="D42" s="4"/>
      <c r="E42" s="4"/>
      <c r="F42" s="4"/>
      <c r="G42" s="4"/>
      <c r="H42" s="4"/>
      <c r="I42" s="49"/>
      <c r="J42" s="45"/>
      <c r="K42" s="4"/>
      <c r="L42" s="4"/>
      <c r="M42" s="4"/>
      <c r="N42" s="4"/>
      <c r="O42" s="4"/>
      <c r="P42" s="4"/>
    </row>
    <row r="43" spans="2:16" ht="18.75" customHeight="1" x14ac:dyDescent="0.25">
      <c r="C43" s="4"/>
      <c r="D43" s="4"/>
      <c r="E43" s="4"/>
      <c r="F43" s="4"/>
      <c r="G43" s="4"/>
      <c r="H43" s="4"/>
      <c r="I43" s="49"/>
      <c r="J43" s="45"/>
      <c r="K43" s="4"/>
      <c r="L43" s="4"/>
      <c r="M43" s="4"/>
      <c r="N43" s="4"/>
      <c r="O43" s="4"/>
      <c r="P43" s="4"/>
    </row>
    <row r="44" spans="2:16" ht="18.75" customHeight="1" x14ac:dyDescent="0.25">
      <c r="C44" s="4"/>
      <c r="D44" s="4"/>
      <c r="E44" s="4"/>
      <c r="F44" s="4"/>
      <c r="G44" s="4"/>
      <c r="H44" s="4"/>
      <c r="I44" s="49"/>
      <c r="J44" s="45"/>
      <c r="K44" s="4"/>
      <c r="L44" s="4"/>
      <c r="M44" s="4"/>
      <c r="N44" s="4"/>
      <c r="O44" s="4"/>
      <c r="P44" s="4"/>
    </row>
    <row r="45" spans="2:16" ht="18.75" customHeight="1" x14ac:dyDescent="0.25">
      <c r="C45" s="4"/>
      <c r="D45" s="4"/>
      <c r="E45" s="4"/>
      <c r="F45" s="4"/>
      <c r="G45" s="4"/>
      <c r="H45" s="4"/>
      <c r="I45" s="49"/>
      <c r="J45" s="45"/>
      <c r="K45" s="4"/>
      <c r="L45" s="4"/>
      <c r="M45" s="4"/>
      <c r="N45" s="4"/>
      <c r="O45" s="4"/>
      <c r="P45" s="4"/>
    </row>
    <row r="46" spans="2:16" ht="18.75" customHeight="1" x14ac:dyDescent="0.25">
      <c r="C46" s="4"/>
      <c r="D46" s="4"/>
      <c r="E46" s="4"/>
      <c r="F46" s="4"/>
      <c r="G46" s="4"/>
      <c r="H46" s="4"/>
      <c r="I46" s="49"/>
      <c r="J46" s="45"/>
      <c r="K46" s="4"/>
      <c r="L46" s="4"/>
      <c r="M46" s="4"/>
      <c r="N46" s="4"/>
      <c r="O46" s="4"/>
      <c r="P46" s="4"/>
    </row>
    <row r="47" spans="2:16" ht="18.75" customHeight="1" x14ac:dyDescent="0.25">
      <c r="C47" s="4"/>
      <c r="D47" s="4"/>
      <c r="E47" s="4"/>
      <c r="F47" s="4"/>
      <c r="G47" s="4"/>
      <c r="H47" s="4"/>
      <c r="I47" s="49"/>
      <c r="J47" s="45"/>
      <c r="K47" s="4"/>
      <c r="L47" s="4"/>
      <c r="M47" s="4"/>
      <c r="N47" s="4"/>
      <c r="O47" s="4"/>
      <c r="P47" s="4"/>
    </row>
    <row r="48" spans="2:16" ht="18.75" customHeight="1" x14ac:dyDescent="0.25">
      <c r="C48" s="4"/>
      <c r="D48" s="4"/>
      <c r="E48" s="4"/>
      <c r="F48" s="4"/>
      <c r="G48" s="4"/>
      <c r="H48" s="4"/>
      <c r="I48" s="49"/>
      <c r="J48" s="45"/>
      <c r="K48" s="4"/>
      <c r="L48" s="4"/>
      <c r="M48" s="4"/>
      <c r="N48" s="4"/>
      <c r="O48" s="4"/>
      <c r="P48" s="4"/>
    </row>
    <row r="49" spans="3:16" ht="18.75" customHeight="1" x14ac:dyDescent="0.25">
      <c r="C49" s="4"/>
      <c r="D49" s="4"/>
      <c r="E49" s="4"/>
      <c r="F49" s="4"/>
      <c r="G49" s="4"/>
      <c r="H49" s="4"/>
      <c r="I49" s="49"/>
      <c r="J49" s="45"/>
      <c r="K49" s="4"/>
      <c r="L49" s="4"/>
      <c r="M49" s="4"/>
      <c r="N49" s="4"/>
      <c r="O49" s="4"/>
      <c r="P49" s="4"/>
    </row>
    <row r="50" spans="3:16" ht="18.75" customHeight="1" x14ac:dyDescent="0.25">
      <c r="C50" s="4"/>
      <c r="D50" s="4"/>
      <c r="E50" s="4"/>
      <c r="F50" s="4"/>
      <c r="G50" s="4"/>
      <c r="H50" s="4"/>
      <c r="I50" s="49"/>
      <c r="J50" s="45"/>
      <c r="K50" s="4"/>
      <c r="L50" s="4"/>
      <c r="M50" s="4"/>
      <c r="N50" s="4"/>
      <c r="O50" s="4"/>
      <c r="P50" s="4"/>
    </row>
    <row r="51" spans="3:16" ht="18.75" customHeight="1" x14ac:dyDescent="0.25">
      <c r="C51" s="4"/>
      <c r="D51" s="4"/>
      <c r="E51" s="4"/>
      <c r="F51" s="4"/>
      <c r="G51" s="4"/>
      <c r="H51" s="4"/>
      <c r="I51" s="49"/>
      <c r="J51" s="45"/>
      <c r="K51" s="4"/>
      <c r="L51" s="4"/>
      <c r="M51" s="4"/>
      <c r="N51" s="4"/>
      <c r="O51" s="4"/>
      <c r="P51" s="4"/>
    </row>
    <row r="52" spans="3:16" ht="18.75" customHeight="1" x14ac:dyDescent="0.25">
      <c r="C52" s="4"/>
      <c r="D52" s="4"/>
      <c r="E52" s="4"/>
      <c r="F52" s="4"/>
      <c r="G52" s="4"/>
      <c r="H52" s="4"/>
      <c r="I52" s="49"/>
      <c r="J52" s="45"/>
      <c r="K52" s="4"/>
      <c r="L52" s="4"/>
      <c r="M52" s="4"/>
      <c r="N52" s="4"/>
      <c r="O52" s="4"/>
      <c r="P52" s="4"/>
    </row>
    <row r="53" spans="3:16" ht="18.75" customHeight="1" x14ac:dyDescent="0.25">
      <c r="C53" s="4"/>
      <c r="D53" s="4"/>
      <c r="E53" s="4"/>
      <c r="F53" s="4"/>
      <c r="G53" s="4"/>
      <c r="H53" s="4"/>
      <c r="I53" s="49"/>
      <c r="J53" s="45"/>
      <c r="K53" s="4"/>
      <c r="L53" s="4"/>
      <c r="M53" s="4"/>
      <c r="N53" s="4"/>
      <c r="O53" s="4"/>
      <c r="P53" s="4"/>
    </row>
    <row r="54" spans="3:16" ht="18.75" customHeight="1" x14ac:dyDescent="0.25">
      <c r="C54" s="4"/>
      <c r="D54" s="4"/>
      <c r="E54" s="4"/>
      <c r="F54" s="4"/>
      <c r="G54" s="4"/>
      <c r="H54" s="4"/>
      <c r="I54" s="49"/>
      <c r="J54" s="45"/>
      <c r="K54" s="4"/>
      <c r="L54" s="4"/>
      <c r="M54" s="4"/>
      <c r="N54" s="4"/>
      <c r="O54" s="4"/>
      <c r="P54" s="4"/>
    </row>
    <row r="55" spans="3:16" ht="18.75" customHeight="1" x14ac:dyDescent="0.25">
      <c r="C55" s="4"/>
      <c r="D55" s="4"/>
      <c r="E55" s="4"/>
      <c r="F55" s="4"/>
      <c r="G55" s="4"/>
      <c r="H55" s="4"/>
      <c r="I55" s="49"/>
      <c r="J55" s="45"/>
      <c r="K55" s="4"/>
      <c r="L55" s="4"/>
      <c r="M55" s="4"/>
      <c r="N55" s="4"/>
      <c r="O55" s="4"/>
      <c r="P55" s="4"/>
    </row>
    <row r="56" spans="3:16" ht="18.75" customHeight="1" x14ac:dyDescent="0.25">
      <c r="C56" s="4"/>
      <c r="D56" s="4"/>
      <c r="E56" s="4"/>
      <c r="F56" s="4"/>
      <c r="G56" s="4"/>
      <c r="H56" s="4"/>
      <c r="I56" s="49"/>
      <c r="J56" s="45"/>
      <c r="K56" s="4"/>
      <c r="L56" s="4"/>
      <c r="M56" s="4"/>
      <c r="N56" s="4"/>
      <c r="O56" s="4"/>
      <c r="P56" s="4"/>
    </row>
    <row r="57" spans="3:16" ht="18.75" customHeight="1" x14ac:dyDescent="0.25">
      <c r="C57" s="4"/>
      <c r="D57" s="4"/>
      <c r="E57" s="4"/>
      <c r="F57" s="4"/>
      <c r="G57" s="4"/>
      <c r="H57" s="4"/>
      <c r="I57" s="49"/>
      <c r="J57" s="45"/>
      <c r="K57" s="4"/>
      <c r="L57" s="4"/>
      <c r="M57" s="4"/>
      <c r="N57" s="4"/>
      <c r="O57" s="4"/>
      <c r="P57" s="4"/>
    </row>
    <row r="58" spans="3:16" ht="18.75" customHeight="1" x14ac:dyDescent="0.25">
      <c r="C58" s="4"/>
      <c r="D58" s="4"/>
      <c r="E58" s="4"/>
      <c r="F58" s="4"/>
      <c r="G58" s="4"/>
      <c r="H58" s="4"/>
      <c r="I58" s="49"/>
      <c r="J58" s="45"/>
      <c r="K58" s="4"/>
      <c r="L58" s="4"/>
      <c r="M58" s="4"/>
      <c r="N58" s="4"/>
      <c r="O58" s="4"/>
      <c r="P58" s="4"/>
    </row>
    <row r="59" spans="3:16" ht="18.75" customHeight="1" x14ac:dyDescent="0.25">
      <c r="C59" s="4"/>
      <c r="D59" s="4"/>
      <c r="E59" s="4"/>
      <c r="F59" s="4"/>
      <c r="G59" s="4"/>
      <c r="H59" s="4"/>
      <c r="I59" s="49"/>
      <c r="J59" s="45"/>
      <c r="K59" s="4"/>
      <c r="L59" s="4"/>
      <c r="M59" s="4"/>
      <c r="N59" s="4"/>
      <c r="O59" s="4"/>
      <c r="P59" s="4"/>
    </row>
    <row r="60" spans="3:16" ht="18.75" customHeight="1" x14ac:dyDescent="0.25">
      <c r="C60" s="4"/>
      <c r="D60" s="4"/>
      <c r="E60" s="4"/>
      <c r="F60" s="4"/>
      <c r="G60" s="4"/>
      <c r="H60" s="4"/>
      <c r="I60" s="49"/>
      <c r="J60" s="45"/>
      <c r="K60" s="4"/>
      <c r="L60" s="4"/>
      <c r="M60" s="4"/>
      <c r="N60" s="4"/>
      <c r="O60" s="4"/>
      <c r="P60" s="4"/>
    </row>
    <row r="61" spans="3:16" ht="18.75" customHeight="1" x14ac:dyDescent="0.25">
      <c r="C61" s="4"/>
      <c r="D61" s="4"/>
      <c r="E61" s="4"/>
      <c r="F61" s="4"/>
      <c r="G61" s="4"/>
      <c r="H61" s="4"/>
      <c r="I61" s="49"/>
      <c r="J61" s="45"/>
      <c r="K61" s="4"/>
      <c r="L61" s="4"/>
      <c r="M61" s="4"/>
      <c r="N61" s="4"/>
      <c r="O61" s="4"/>
      <c r="P61" s="4"/>
    </row>
    <row r="62" spans="3:16" ht="18.75" customHeight="1" x14ac:dyDescent="0.25">
      <c r="C62" s="4"/>
      <c r="D62" s="4"/>
      <c r="E62" s="4"/>
      <c r="F62" s="4"/>
      <c r="G62" s="4"/>
      <c r="H62" s="4"/>
      <c r="I62" s="49"/>
      <c r="J62" s="45"/>
      <c r="K62" s="4"/>
      <c r="L62" s="4"/>
      <c r="M62" s="4"/>
      <c r="N62" s="4"/>
      <c r="O62" s="4"/>
      <c r="P62" s="4"/>
    </row>
    <row r="63" spans="3:16" ht="18.75" customHeight="1" x14ac:dyDescent="0.25">
      <c r="C63" s="4"/>
      <c r="D63" s="4"/>
      <c r="E63" s="4"/>
      <c r="F63" s="4"/>
      <c r="G63" s="4"/>
      <c r="H63" s="4"/>
      <c r="I63" s="49"/>
      <c r="J63" s="45"/>
      <c r="K63" s="4"/>
      <c r="L63" s="4"/>
      <c r="M63" s="4"/>
      <c r="N63" s="4"/>
      <c r="O63" s="4"/>
      <c r="P63" s="4"/>
    </row>
    <row r="64" spans="3:16" ht="18.75" customHeight="1" x14ac:dyDescent="0.25">
      <c r="C64" s="4"/>
      <c r="D64" s="4"/>
      <c r="E64" s="4"/>
      <c r="F64" s="4"/>
      <c r="G64" s="4"/>
      <c r="H64" s="4"/>
      <c r="I64" s="49"/>
      <c r="J64" s="45"/>
      <c r="K64" s="4"/>
      <c r="L64" s="4"/>
      <c r="M64" s="4"/>
      <c r="N64" s="4"/>
      <c r="O64" s="4"/>
      <c r="P64" s="4"/>
    </row>
    <row r="65" spans="3:16" ht="18.75" customHeight="1" x14ac:dyDescent="0.25">
      <c r="C65" s="4"/>
      <c r="D65" s="4"/>
      <c r="E65" s="4"/>
      <c r="F65" s="4"/>
      <c r="G65" s="4"/>
      <c r="H65" s="4"/>
      <c r="I65" s="49"/>
      <c r="J65" s="45"/>
      <c r="K65" s="4"/>
      <c r="L65" s="4"/>
      <c r="M65" s="4"/>
      <c r="N65" s="4"/>
      <c r="O65" s="4"/>
      <c r="P65" s="4"/>
    </row>
    <row r="66" spans="3:16" ht="18.75" customHeight="1" x14ac:dyDescent="0.25">
      <c r="C66" s="4"/>
      <c r="D66" s="4"/>
      <c r="E66" s="4"/>
      <c r="F66" s="4"/>
      <c r="G66" s="4"/>
      <c r="H66" s="4"/>
      <c r="I66" s="49"/>
      <c r="J66" s="45"/>
      <c r="K66" s="4"/>
      <c r="L66" s="4"/>
      <c r="M66" s="4"/>
      <c r="N66" s="4"/>
      <c r="O66" s="4"/>
      <c r="P66" s="4"/>
    </row>
    <row r="67" spans="3:16" ht="18.75" customHeight="1" x14ac:dyDescent="0.25">
      <c r="C67" s="4"/>
      <c r="D67" s="4"/>
      <c r="E67" s="4"/>
      <c r="F67" s="4"/>
      <c r="G67" s="4"/>
      <c r="H67" s="4"/>
      <c r="I67" s="49"/>
      <c r="J67" s="45"/>
      <c r="K67" s="4"/>
      <c r="L67" s="4"/>
      <c r="M67" s="4"/>
      <c r="N67" s="4"/>
      <c r="O67" s="4"/>
      <c r="P67" s="4"/>
    </row>
    <row r="68" spans="3:16" ht="18.75" customHeight="1" x14ac:dyDescent="0.25">
      <c r="C68" s="4"/>
      <c r="D68" s="4"/>
      <c r="E68" s="4"/>
      <c r="F68" s="4"/>
      <c r="G68" s="4"/>
      <c r="H68" s="4"/>
      <c r="I68" s="49"/>
      <c r="J68" s="45"/>
      <c r="K68" s="4"/>
      <c r="L68" s="4"/>
      <c r="M68" s="4"/>
      <c r="N68" s="4"/>
      <c r="O68" s="4"/>
      <c r="P68" s="4"/>
    </row>
    <row r="69" spans="3:16" ht="18.75" customHeight="1" x14ac:dyDescent="0.25">
      <c r="C69" s="4"/>
      <c r="D69" s="4"/>
      <c r="E69" s="4"/>
      <c r="F69" s="4"/>
      <c r="G69" s="4"/>
      <c r="H69" s="4"/>
      <c r="I69" s="49"/>
      <c r="J69" s="45"/>
      <c r="K69" s="4"/>
      <c r="L69" s="4"/>
      <c r="M69" s="4"/>
      <c r="N69" s="4"/>
      <c r="O69" s="4"/>
      <c r="P69" s="4"/>
    </row>
    <row r="70" spans="3:16" ht="18.75" customHeight="1" x14ac:dyDescent="0.25">
      <c r="C70" s="4"/>
      <c r="D70" s="4"/>
      <c r="E70" s="4"/>
      <c r="F70" s="4"/>
      <c r="G70" s="4"/>
      <c r="H70" s="4"/>
      <c r="I70" s="49"/>
      <c r="J70" s="45"/>
      <c r="K70" s="4"/>
      <c r="L70" s="4"/>
      <c r="M70" s="4"/>
      <c r="N70" s="4"/>
      <c r="O70" s="4"/>
      <c r="P70" s="4"/>
    </row>
    <row r="71" spans="3:16" ht="18.75" customHeight="1" x14ac:dyDescent="0.25">
      <c r="C71" s="4"/>
      <c r="D71" s="4"/>
      <c r="E71" s="4"/>
      <c r="F71" s="4"/>
      <c r="G71" s="4"/>
      <c r="H71" s="4"/>
      <c r="I71" s="49"/>
      <c r="J71" s="45"/>
      <c r="K71" s="4"/>
      <c r="L71" s="4"/>
      <c r="M71" s="4"/>
      <c r="N71" s="4"/>
      <c r="O71" s="4"/>
      <c r="P71" s="4"/>
    </row>
    <row r="72" spans="3:16" ht="18.75" customHeight="1" x14ac:dyDescent="0.25">
      <c r="C72" s="4"/>
      <c r="D72" s="4"/>
      <c r="E72" s="4"/>
      <c r="F72" s="4"/>
      <c r="G72" s="4"/>
      <c r="H72" s="4"/>
      <c r="I72" s="49"/>
      <c r="J72" s="45"/>
      <c r="K72" s="4"/>
      <c r="L72" s="4"/>
      <c r="M72" s="4"/>
      <c r="N72" s="4"/>
      <c r="O72" s="4"/>
      <c r="P72" s="4"/>
    </row>
    <row r="73" spans="3:16" ht="18.75" customHeight="1" x14ac:dyDescent="0.25">
      <c r="C73" s="4"/>
      <c r="D73" s="4"/>
      <c r="E73" s="4"/>
      <c r="F73" s="4"/>
      <c r="G73" s="4"/>
      <c r="H73" s="4"/>
      <c r="I73" s="49"/>
      <c r="J73" s="45"/>
      <c r="K73" s="4"/>
      <c r="L73" s="4"/>
      <c r="M73" s="4"/>
      <c r="N73" s="4"/>
      <c r="O73" s="4"/>
      <c r="P73" s="4"/>
    </row>
    <row r="74" spans="3:16" ht="18.75" customHeight="1" x14ac:dyDescent="0.25">
      <c r="C74" s="4"/>
      <c r="D74" s="4"/>
      <c r="E74" s="4"/>
      <c r="F74" s="4"/>
      <c r="G74" s="4"/>
      <c r="H74" s="4"/>
      <c r="I74" s="49"/>
      <c r="J74" s="45"/>
      <c r="K74" s="4"/>
      <c r="L74" s="4"/>
      <c r="M74" s="4"/>
      <c r="N74" s="4"/>
      <c r="O74" s="4"/>
      <c r="P74" s="4"/>
    </row>
    <row r="75" spans="3:16" ht="18.75" customHeight="1" x14ac:dyDescent="0.25">
      <c r="C75" s="4"/>
      <c r="D75" s="4"/>
      <c r="E75" s="4"/>
      <c r="F75" s="4"/>
      <c r="G75" s="4"/>
      <c r="H75" s="4"/>
      <c r="I75" s="49"/>
      <c r="J75" s="45"/>
      <c r="K75" s="4"/>
      <c r="L75" s="4"/>
      <c r="M75" s="4"/>
      <c r="N75" s="4"/>
      <c r="O75" s="4"/>
      <c r="P75" s="4"/>
    </row>
    <row r="76" spans="3:16" ht="18.75" customHeight="1" x14ac:dyDescent="0.25">
      <c r="C76" s="4"/>
      <c r="D76" s="4"/>
      <c r="E76" s="4"/>
      <c r="F76" s="4"/>
      <c r="G76" s="4"/>
      <c r="H76" s="4"/>
      <c r="I76" s="49"/>
      <c r="J76" s="45"/>
      <c r="K76" s="4"/>
      <c r="L76" s="4"/>
      <c r="M76" s="4"/>
      <c r="N76" s="4"/>
      <c r="O76" s="4"/>
      <c r="P76" s="4"/>
    </row>
    <row r="77" spans="3:16" ht="18.75" customHeight="1" x14ac:dyDescent="0.25">
      <c r="C77" s="4"/>
      <c r="D77" s="4"/>
      <c r="E77" s="4"/>
      <c r="F77" s="4"/>
      <c r="G77" s="4"/>
      <c r="H77" s="4"/>
      <c r="I77" s="49"/>
      <c r="J77" s="45"/>
      <c r="K77" s="4"/>
      <c r="L77" s="4"/>
      <c r="M77" s="4"/>
      <c r="N77" s="4"/>
      <c r="O77" s="4"/>
      <c r="P77" s="4"/>
    </row>
    <row r="78" spans="3:16" ht="18.75" customHeight="1" x14ac:dyDescent="0.25">
      <c r="C78" s="4"/>
      <c r="D78" s="4"/>
      <c r="E78" s="4"/>
      <c r="F78" s="4"/>
      <c r="G78" s="4"/>
      <c r="H78" s="4"/>
      <c r="I78" s="49"/>
      <c r="J78" s="45"/>
      <c r="K78" s="4"/>
      <c r="L78" s="4"/>
      <c r="M78" s="4"/>
      <c r="N78" s="4"/>
      <c r="O78" s="4"/>
      <c r="P78" s="4"/>
    </row>
    <row r="79" spans="3:16" ht="18.75" customHeight="1" x14ac:dyDescent="0.25">
      <c r="C79" s="4"/>
      <c r="D79" s="4"/>
      <c r="E79" s="4"/>
      <c r="F79" s="4"/>
      <c r="G79" s="4"/>
      <c r="H79" s="4"/>
      <c r="I79" s="49"/>
      <c r="J79" s="45"/>
      <c r="K79" s="4"/>
      <c r="L79" s="4"/>
      <c r="M79" s="4"/>
      <c r="N79" s="4"/>
      <c r="O79" s="4"/>
      <c r="P79" s="4"/>
    </row>
    <row r="80" spans="3:16" ht="18.75" customHeight="1" x14ac:dyDescent="0.25">
      <c r="C80" s="4"/>
      <c r="D80" s="4"/>
      <c r="E80" s="4"/>
      <c r="F80" s="4"/>
      <c r="G80" s="4"/>
      <c r="H80" s="4"/>
      <c r="I80" s="49"/>
      <c r="J80" s="45"/>
      <c r="K80" s="4"/>
      <c r="L80" s="4"/>
      <c r="M80" s="4"/>
      <c r="N80" s="4"/>
      <c r="O80" s="4"/>
      <c r="P80" s="4"/>
    </row>
    <row r="81" spans="3:16" ht="18.75" customHeight="1" x14ac:dyDescent="0.25">
      <c r="C81" s="4"/>
      <c r="D81" s="4"/>
      <c r="E81" s="4"/>
      <c r="F81" s="4"/>
      <c r="G81" s="4"/>
      <c r="H81" s="4"/>
      <c r="I81" s="49"/>
      <c r="J81" s="45"/>
      <c r="K81" s="4"/>
      <c r="L81" s="4"/>
      <c r="M81" s="4"/>
      <c r="N81" s="4"/>
      <c r="O81" s="4"/>
      <c r="P81" s="4"/>
    </row>
    <row r="82" spans="3:16" ht="18.75" customHeight="1" x14ac:dyDescent="0.25">
      <c r="C82" s="4"/>
      <c r="D82" s="4"/>
      <c r="E82" s="4"/>
      <c r="F82" s="4"/>
      <c r="G82" s="4"/>
      <c r="H82" s="4"/>
      <c r="I82" s="49"/>
      <c r="J82" s="45"/>
      <c r="K82" s="4"/>
      <c r="L82" s="4"/>
      <c r="M82" s="4"/>
      <c r="N82" s="4"/>
      <c r="O82" s="4"/>
      <c r="P82" s="4"/>
    </row>
    <row r="83" spans="3:16" ht="18.75" customHeight="1" x14ac:dyDescent="0.25">
      <c r="C83" s="4"/>
      <c r="D83" s="4"/>
      <c r="E83" s="4"/>
      <c r="F83" s="4"/>
      <c r="G83" s="4"/>
      <c r="H83" s="4"/>
      <c r="I83" s="49"/>
      <c r="J83" s="45"/>
      <c r="K83" s="4"/>
      <c r="L83" s="4"/>
      <c r="M83" s="4"/>
      <c r="N83" s="4"/>
      <c r="O83" s="4"/>
      <c r="P83" s="4"/>
    </row>
    <row r="84" spans="3:16" ht="18.75" customHeight="1" x14ac:dyDescent="0.25">
      <c r="C84" s="4"/>
      <c r="D84" s="4"/>
      <c r="E84" s="4"/>
      <c r="F84" s="4"/>
      <c r="G84" s="4"/>
      <c r="H84" s="4"/>
      <c r="I84" s="49"/>
      <c r="J84" s="45"/>
      <c r="K84" s="4"/>
      <c r="L84" s="4"/>
      <c r="M84" s="4"/>
      <c r="N84" s="4"/>
      <c r="O84" s="4"/>
      <c r="P84" s="4"/>
    </row>
    <row r="85" spans="3:16" ht="18.75" customHeight="1" x14ac:dyDescent="0.25">
      <c r="C85" s="4"/>
      <c r="D85" s="4"/>
      <c r="E85" s="4"/>
      <c r="F85" s="4"/>
      <c r="G85" s="4"/>
      <c r="H85" s="4"/>
      <c r="I85" s="49"/>
      <c r="J85" s="45"/>
      <c r="K85" s="4"/>
      <c r="L85" s="4"/>
      <c r="M85" s="4"/>
      <c r="N85" s="4"/>
      <c r="O85" s="4"/>
      <c r="P85" s="4"/>
    </row>
    <row r="86" spans="3:16" ht="18.75" customHeight="1" x14ac:dyDescent="0.25">
      <c r="C86" s="4"/>
      <c r="D86" s="4"/>
      <c r="E86" s="4"/>
      <c r="F86" s="4"/>
      <c r="G86" s="4"/>
      <c r="H86" s="4"/>
      <c r="I86" s="49"/>
      <c r="J86" s="45"/>
      <c r="K86" s="4"/>
      <c r="L86" s="4"/>
      <c r="M86" s="4"/>
      <c r="N86" s="4"/>
      <c r="O86" s="4"/>
      <c r="P86" s="4"/>
    </row>
    <row r="87" spans="3:16" ht="18.75" customHeight="1" x14ac:dyDescent="0.25">
      <c r="C87" s="4"/>
      <c r="D87" s="4"/>
      <c r="E87" s="4"/>
      <c r="F87" s="4"/>
      <c r="G87" s="4"/>
      <c r="H87" s="4"/>
      <c r="I87" s="49"/>
      <c r="J87" s="45"/>
      <c r="K87" s="4"/>
      <c r="L87" s="4"/>
      <c r="M87" s="4"/>
      <c r="N87" s="4"/>
      <c r="O87" s="4"/>
      <c r="P87" s="4"/>
    </row>
    <row r="88" spans="3:16" ht="18.75" customHeight="1" x14ac:dyDescent="0.25">
      <c r="C88" s="4"/>
      <c r="D88" s="4"/>
      <c r="E88" s="4"/>
      <c r="F88" s="4"/>
      <c r="G88" s="4"/>
      <c r="H88" s="4"/>
      <c r="I88" s="49"/>
      <c r="J88" s="45"/>
      <c r="K88" s="4"/>
      <c r="L88" s="4"/>
      <c r="M88" s="4"/>
      <c r="N88" s="4"/>
      <c r="O88" s="4"/>
      <c r="P88" s="4"/>
    </row>
    <row r="89" spans="3:16" ht="18.75" customHeight="1" x14ac:dyDescent="0.25">
      <c r="C89" s="4"/>
      <c r="D89" s="4"/>
      <c r="E89" s="4"/>
      <c r="F89" s="4"/>
      <c r="G89" s="4"/>
      <c r="H89" s="4"/>
      <c r="I89" s="49"/>
      <c r="J89" s="45"/>
      <c r="K89" s="4"/>
      <c r="L89" s="4"/>
      <c r="M89" s="4"/>
      <c r="N89" s="4"/>
      <c r="O89" s="4"/>
      <c r="P89" s="4"/>
    </row>
  </sheetData>
  <mergeCells count="21">
    <mergeCell ref="N6:O6"/>
    <mergeCell ref="P6:P7"/>
    <mergeCell ref="I34:P34"/>
    <mergeCell ref="I35:P35"/>
    <mergeCell ref="I40:P40"/>
    <mergeCell ref="L5:P5"/>
    <mergeCell ref="A6:A7"/>
    <mergeCell ref="B6:B7"/>
    <mergeCell ref="F6:F7"/>
    <mergeCell ref="G6:H6"/>
    <mergeCell ref="I6:I7"/>
    <mergeCell ref="J6:J7"/>
    <mergeCell ref="K6:K7"/>
    <mergeCell ref="L6:L7"/>
    <mergeCell ref="M6:M7"/>
    <mergeCell ref="A1:B1"/>
    <mergeCell ref="I1:P1"/>
    <mergeCell ref="A2:B2"/>
    <mergeCell ref="I2:P2"/>
    <mergeCell ref="I3:P3"/>
    <mergeCell ref="A4:P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Vốn năm 2023</vt:lpstr>
      <vt:lpstr>vốn 2024</vt:lpstr>
      <vt:lpstr>Sheet2</vt:lpstr>
      <vt:lpstr>'Vốn năm 2023'!Print_Area</vt:lpstr>
      <vt:lpstr>'Vốn năm 2023'!Print_Titles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dc:creator>
  <cp:lastModifiedBy>VNN.R9</cp:lastModifiedBy>
  <cp:lastPrinted>2024-03-11T02:51:36Z</cp:lastPrinted>
  <dcterms:created xsi:type="dcterms:W3CDTF">2013-09-27T02:00:13Z</dcterms:created>
  <dcterms:modified xsi:type="dcterms:W3CDTF">2024-03-11T02:59:09Z</dcterms:modified>
</cp:coreProperties>
</file>